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25" windowWidth="11880" windowHeight="5835" activeTab="9"/>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calcPr fullCalcOnLoad="1"/>
</workbook>
</file>

<file path=xl/sharedStrings.xml><?xml version="1.0" encoding="utf-8"?>
<sst xmlns="http://schemas.openxmlformats.org/spreadsheetml/2006/main" count="1715" uniqueCount="987">
  <si>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</si>
  <si>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</si>
  <si>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</si>
  <si>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</si>
  <si>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</si>
  <si>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</si>
  <si>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</si>
  <si>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</si>
  <si>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</si>
  <si>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t>Visual and performing arts</t>
  </si>
  <si>
    <t>Other</t>
  </si>
  <si>
    <t>Name of College/University:</t>
  </si>
  <si>
    <r>
      <t xml:space="preserve">First-time, first-year, (freshmen) students: </t>
    </r>
    <r>
      <rPr>
        <sz val="10"/>
        <rFont val="Arial"/>
        <family val="2"/>
      </rPr>
      <t>Provide the number of degree-seeking, first-time, first-year students who applied, were admitted, and enrolled (full- or part-time) in fall 2002.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</si>
  <si>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2002 admissions:</t>
  </si>
  <si>
    <t>Differs by program (describe):</t>
  </si>
  <si>
    <t>Other (describe):</t>
  </si>
  <si>
    <t>Degrees offered:</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</si>
  <si>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</si>
  <si>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</si>
  <si>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</si>
  <si>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</si>
  <si>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</si>
  <si>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</si>
  <si>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</si>
  <si>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</si>
  <si>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</si>
  <si>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</si>
  <si>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</si>
  <si>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</si>
  <si>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</si>
  <si>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</si>
  <si>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</si>
  <si>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</si>
  <si>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</si>
  <si>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</si>
  <si>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</si>
  <si>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</si>
  <si>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</si>
  <si>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</si>
  <si>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</si>
  <si>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</si>
  <si>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</si>
  <si>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</si>
  <si>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</si>
  <si>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</si>
  <si>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</si>
  <si>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t>For the Fall 2002 entering class:</t>
  </si>
  <si>
    <t>Provide the number of students who applied, were admitted, and enrolled as degree-seeking transfer students in fall 2002.</t>
  </si>
  <si>
    <t>Books, serial backfiles, and other materials including government documents (paper titles--line 27) that are accessible through the library's catalog:</t>
  </si>
  <si>
    <t>Total
Undergraduates (both degree- and non-degree-seeking)</t>
  </si>
  <si>
    <t>B1</t>
  </si>
  <si>
    <t>B2</t>
  </si>
  <si>
    <t>B3</t>
  </si>
  <si>
    <t>B4</t>
  </si>
  <si>
    <t>2002-2003 estimated</t>
  </si>
  <si>
    <t>2001-2002 final</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</si>
  <si>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</si>
  <si>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</si>
  <si>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</si>
  <si>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</si>
  <si>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</si>
  <si>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</si>
  <si>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</si>
  <si>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t>ACT</t>
  </si>
  <si>
    <t>SAT II</t>
  </si>
  <si>
    <t xml:space="preserve">Entrance exams </t>
  </si>
  <si>
    <t>C8A</t>
  </si>
  <si>
    <t xml:space="preserve">Completers of programs of less than two years duration (total): </t>
  </si>
  <si>
    <t>B16</t>
  </si>
  <si>
    <r>
      <t>Non-need-based gift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</si>
  <si>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Non-need-based self-help aid</t>
    </r>
    <r>
      <rPr>
        <sz val="10"/>
        <color indexed="8"/>
        <rFont val="Arial"/>
        <family val="2"/>
      </rPr>
      <t>: Loans and jobs from institutional, state, or other sources for which a student need not demonstrate financial need to qualify.</t>
    </r>
  </si>
  <si>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</si>
  <si>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</si>
  <si>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  GENERAL INFORMATION</t>
  </si>
  <si>
    <t>B.  ENROLLMENT AND PERSISTENCE</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</si>
  <si>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</si>
  <si>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t>2002-2003 CDS</t>
  </si>
  <si>
    <r>
      <t xml:space="preserve">Do you have an open admission policy, under which virtually all secondary school graduates or students with GED equivalency diplomas are admitted without regard to academic record, test scores, or other qualifications?  If so, check which applies:      </t>
    </r>
    <r>
      <rPr>
        <b/>
        <sz val="10"/>
        <rFont val="Arial"/>
        <family val="2"/>
      </rPr>
      <t xml:space="preserve"> No</t>
    </r>
  </si>
  <si>
    <r>
      <t>In addition</t>
    </r>
    <r>
      <rPr>
        <sz val="10"/>
        <rFont val="Arial"/>
        <family val="2"/>
      </rPr>
      <t>, does your institution use applicants' test scores for placement or counseling?</t>
    </r>
  </si>
  <si>
    <r>
      <t xml:space="preserve">Provide percentages for </t>
    </r>
    <r>
      <rPr>
        <b/>
        <sz val="10"/>
        <rFont val="Arial"/>
        <family val="2"/>
      </rPr>
      <t>ALL enrolled, degree-seeking, full-time and part-time, first-time, first-year (freshman)</t>
    </r>
    <r>
      <rPr>
        <sz val="10"/>
        <rFont val="Arial"/>
        <family val="2"/>
      </rPr>
      <t xml:space="preserve"> </t>
    </r>
    <r>
      <rPr>
        <b/>
        <sz val="10"/>
        <rFont val="Arial"/>
        <family val="2"/>
      </rPr>
      <t xml:space="preserve">students </t>
    </r>
    <r>
      <rPr>
        <sz val="10"/>
        <rFont val="Arial"/>
        <family val="2"/>
      </rPr>
      <t>enrolled in fall 2002, including students who began studies during summer, international students/nonresident aliens, and students admitted under special arrangements.</t>
    </r>
  </si>
  <si>
    <r>
      <t xml:space="preserve">Percent and number of first-time, first-year (freshman) students enrolled in fall 2002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verbal for a category of students) or combine other standardized test results (such as TOEFL) in this item.  SAT scores should be recentered scores.  The 25th percentile is the score that 25 percent scored at or below; the 75th percentile score is the one that 25 percent scored at or above.</t>
    </r>
  </si>
  <si>
    <r>
      <t xml:space="preserve">Notification to applicants of admission decision sent </t>
    </r>
    <r>
      <rPr>
        <i/>
        <sz val="10"/>
        <rFont val="Arial"/>
        <family val="2"/>
      </rPr>
      <t>(fill in one only)</t>
    </r>
  </si>
  <si>
    <r>
      <t xml:space="preserve">If yes, maximum period of postponement:     </t>
    </r>
    <r>
      <rPr>
        <b/>
        <sz val="10"/>
        <rFont val="Arial"/>
        <family val="2"/>
      </rPr>
      <t>1 year</t>
    </r>
  </si>
  <si>
    <r>
      <t xml:space="preserve">Other (specify): </t>
    </r>
    <r>
      <rPr>
        <b/>
        <sz val="10"/>
        <rFont val="Arial"/>
        <family val="2"/>
      </rPr>
      <t>Early assurance program with Eastern Virginia Medical School</t>
    </r>
  </si>
  <si>
    <r>
      <t xml:space="preserve">Undergraduate full-time tuition, required fees, room and board </t>
    </r>
    <r>
      <rPr>
        <sz val="10"/>
        <rFont val="Arial"/>
        <family val="2"/>
      </rPr>
      <t>List the typical tuition, required fees, and room and board for a full-time undergraduate student for the FULL 2003-2004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</si>
  <si>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Enter total dollar amounts</t>
    </r>
    <r>
      <rPr>
        <b/>
        <sz val="10"/>
        <rFont val="Arial"/>
        <family val="2"/>
      </rPr>
      <t xml:space="preserve"> awarded</t>
    </r>
    <r>
      <rPr>
        <sz val="10"/>
        <rFont val="Arial"/>
        <family val="2"/>
      </rPr>
      <t xml:space="preserve"> to full-time and less than full-time degree-seeking undergraduates </t>
    </r>
    <r>
      <rPr>
        <b/>
        <sz val="10"/>
        <rFont val="Arial"/>
        <family val="2"/>
      </rPr>
      <t>(using the</t>
    </r>
    <r>
      <rPr>
        <sz val="10"/>
        <rFont val="Arial"/>
        <family val="2"/>
      </rPr>
      <t xml:space="preserve"> </t>
    </r>
    <r>
      <rPr>
        <b/>
        <sz val="10"/>
        <rFont val="Arial"/>
        <family val="2"/>
      </rPr>
      <t>same cohort reported in CDS Question B1, “total degree-seeking” undergraduates)</t>
    </r>
    <r>
      <rPr>
        <sz val="10"/>
        <rFont val="Arial"/>
        <family val="2"/>
      </rPr>
      <t xml:space="preserve"> in the following categories. (Note: If the data being reported are final figures for the 2001-2002 academic year (see the next item below), use the 2001-2002 academic year's CDS Question B1 cohort.) Include aid awarded to international students (i.e., those not qualifying for federal aid). </t>
    </r>
    <r>
      <rPr>
        <b/>
        <sz val="10"/>
        <rFont val="Arial"/>
        <family val="2"/>
      </rPr>
      <t>Aid that is</t>
    </r>
    <r>
      <rPr>
        <b/>
        <i/>
        <sz val="10"/>
        <rFont val="Arial"/>
        <family val="2"/>
      </rPr>
      <t xml:space="preserve"> </t>
    </r>
    <r>
      <rPr>
        <b/>
        <sz val="10"/>
        <rFont val="Arial"/>
        <family val="2"/>
      </rPr>
      <t xml:space="preserve">non-need-based but that was used to meet need should </t>
    </r>
    <r>
      <rPr>
        <b/>
        <u val="single"/>
        <sz val="10"/>
        <rFont val="Arial"/>
        <family val="2"/>
      </rPr>
      <t>be reported in the need-based aid columns</t>
    </r>
    <r>
      <rPr>
        <b/>
        <sz val="10"/>
        <rFont val="Arial"/>
        <family val="2"/>
      </rPr>
      <t>. (For a suggested order of precedence in assigning categories of aid to cover need, see the entry for “non-need-based gift aid” on the last page of the definitions section.)</t>
    </r>
  </si>
  <si>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</si>
  <si>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    Office of Institutional Research</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</si>
  <si>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</si>
  <si>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</si>
  <si>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</si>
  <si>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</si>
  <si>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</si>
  <si>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</si>
  <si>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</si>
  <si>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</si>
  <si>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</si>
  <si>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</si>
  <si>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</si>
  <si>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</si>
  <si>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</si>
  <si>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</si>
  <si>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</si>
  <si>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</si>
  <si>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reported under social science in 0102 ??</t>
  </si>
  <si>
    <t>For Bachelor's or Equivalent Programs</t>
  </si>
  <si>
    <t xml:space="preserve">Total graduating within six years (sum of questions B7, B8, and B9): </t>
  </si>
  <si>
    <t>C. FIRST-TIME, FIRST-YEAR (FRESHMAN) ADMISSION</t>
  </si>
  <si>
    <t>Applications</t>
  </si>
  <si>
    <t>Do you have a policy of placing students on a waiting list?</t>
  </si>
  <si>
    <t>Admission Requirements</t>
  </si>
  <si>
    <t>High school completion requirements</t>
  </si>
  <si>
    <t>High school diploma is required and GED is accepted</t>
  </si>
  <si>
    <t>Does your institution require or recommend a general college-preparatory program for degree-seeking students?</t>
  </si>
  <si>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</si>
  <si>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</si>
  <si>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</si>
  <si>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</si>
  <si>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</si>
  <si>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</si>
  <si>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</si>
  <si>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</si>
  <si>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</si>
  <si>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</si>
  <si>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</si>
  <si>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Basis for Selection</t>
  </si>
  <si>
    <t>NA</t>
  </si>
  <si>
    <t>CSS/Financial Aid Profiile required for early decision applicants only</t>
  </si>
  <si>
    <t>March 15</t>
  </si>
  <si>
    <t>April 01</t>
  </si>
  <si>
    <t>May 01</t>
  </si>
  <si>
    <t>4 weeks</t>
  </si>
  <si>
    <t>Financial Aid Definitions</t>
  </si>
  <si>
    <t>ADMISSION</t>
  </si>
  <si>
    <t>Consider if submitted</t>
  </si>
  <si>
    <t>Not Used</t>
  </si>
  <si>
    <t>SAT I or ACT (no preference)</t>
  </si>
  <si>
    <t xml:space="preserve">Percentage of all enrolled, degree-seeking, first-time, first-year (freshman) students who had high school grade-point averages within each of the following ranges (using 4.0 scale).  Report information only for those students from whom you collected high school GPA.   </t>
  </si>
  <si>
    <t xml:space="preserve"> Not Available</t>
  </si>
  <si>
    <t>Percent of total first-time freshmen who submitted HS class rank:</t>
  </si>
  <si>
    <t>The College of William and Mary in Virginia</t>
  </si>
  <si>
    <t>Common Data Set 2002-2003</t>
  </si>
  <si>
    <t>Office of Institutional Research</t>
  </si>
  <si>
    <t>B5</t>
  </si>
  <si>
    <t>B6</t>
  </si>
  <si>
    <t>B7</t>
  </si>
  <si>
    <t>B8</t>
  </si>
  <si>
    <t>B9</t>
  </si>
  <si>
    <t>B10</t>
  </si>
  <si>
    <t>Percent of all degree-seeking, first-time, first-year (freshman) students who had high school class rank within each of the following ranges (report information for those students from whom you collected high school rank information).</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</si>
  <si>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</si>
  <si>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</si>
  <si>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</si>
  <si>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</si>
  <si>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</si>
  <si>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</si>
  <si>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</si>
  <si>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</si>
  <si>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</si>
  <si>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</si>
  <si>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</si>
  <si>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</si>
  <si>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</si>
  <si>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</si>
  <si>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</si>
  <si>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</si>
  <si>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</si>
  <si>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</si>
  <si>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t xml:space="preserve">If “yes,” are supplemental forms required? </t>
  </si>
  <si>
    <t xml:space="preserve">Is your college a member of the Common Application Group? </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</si>
  <si>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</si>
  <si>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</si>
  <si>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</si>
  <si>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</si>
  <si>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</si>
  <si>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</si>
  <si>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</si>
  <si>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</si>
  <si>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</si>
  <si>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</si>
  <si>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 xml:space="preserve">Do you have a nonbinding early action plan whereby students are notified of an admission decision well in advance of the regular notification date but do not have to commit to attending your college? </t>
  </si>
  <si>
    <t>Early action closing date</t>
  </si>
  <si>
    <t>Early action notification date</t>
  </si>
  <si>
    <t>D. TRANSFER ADMISSION</t>
  </si>
  <si>
    <t>Fall Applicants</t>
  </si>
  <si>
    <t>Applicants</t>
  </si>
  <si>
    <t>State</t>
  </si>
  <si>
    <t>Total Scholarships/Grants</t>
  </si>
  <si>
    <t>Self-Help</t>
  </si>
  <si>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</si>
  <si>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</si>
  <si>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</si>
  <si>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</si>
  <si>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</si>
  <si>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</si>
  <si>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</si>
  <si>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</si>
  <si>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</si>
  <si>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t>avg SAT</t>
  </si>
  <si>
    <t>avg SAT Math</t>
  </si>
  <si>
    <t>avg SAT Verbal</t>
  </si>
  <si>
    <t>avg ACT</t>
  </si>
  <si>
    <t>avg ACT Math</t>
  </si>
  <si>
    <t>avg ACT English</t>
  </si>
  <si>
    <r>
      <t xml:space="preserve">Institutional Enrollment - Men and Women </t>
    </r>
    <r>
      <rPr>
        <sz val="10"/>
        <rFont val="Arial"/>
        <family val="2"/>
      </rPr>
      <t>Provide numbers of students for each of the following categories as of the institution's official fall reporting date or as of October 15, 2002.</t>
    </r>
  </si>
  <si>
    <r>
      <t xml:space="preserve">Enrollment by Racial/Ethnic Category. </t>
    </r>
    <r>
      <rPr>
        <sz val="10"/>
        <rFont val="Arial"/>
        <family val="2"/>
      </rPr>
      <t>Provide numbers of undergraduate students for each of the following categories as of the institution's official fall reporting date or as of October 15, 2002. Include international students only in the category "Nonresident aliens." Complete the "Total Undergraduates" column only if you cannot provide data for the first two columns.</t>
    </r>
  </si>
  <si>
    <t>Number of degrees awarded from July 1, 2001 to June 30, 2002</t>
  </si>
  <si>
    <t>Report for the cohort of all full-time, first-time bachelor’s (or equivalent) degree-seeking undergraduate students who entered in fall 2001 (or the preceding summer term). The initial cohort may be adjusted for students who departed for the following reasons: deceased, permanently disabled, armed forces, foreign aid service of the federal government or official church missions. No other adjustments to the initial cohort should be made.</t>
  </si>
  <si>
    <t>Report for the cohort of full-time first-time bachelor's (or equivalent) degree-seeking undergraduate students who entered in fall 1996. Include in the cohort those who entered your institution during the summer term preceding fall 1996.</t>
  </si>
  <si>
    <t>Initial 1996 cohort of first-time, full-time bachelor's (or equivalent) degree-seeking undergraduate students; total all students:</t>
  </si>
  <si>
    <t xml:space="preserve">Of the initial 1996 cohort, how many did not persist and did not graduate for the following reasons: deceased, permanently disabled, armed forces, foreign aid service of the federal government, or official church missions; total allowable exclusions: </t>
  </si>
  <si>
    <t>Final 1996 cohort, after adjusting for allowable exclusions: (subtract question B5 from question B4)</t>
  </si>
  <si>
    <t xml:space="preserve">Of the initial 1996 cohort, how many completed the program in four years or less (by August 31, 2000): </t>
  </si>
  <si>
    <t xml:space="preserve">Of the initial 1996 cohort, how many completed the program in more than four years but in five years or less (after August 31, 2000 and by August 31, 2001): </t>
  </si>
  <si>
    <t xml:space="preserve">Of the initial 1996 cohort, how many completed the program in more than five years but in six years or less (after August 31, 2001 and by August 31, 2002): </t>
  </si>
  <si>
    <t xml:space="preserve">Six-year graduation rate for 1996 cohort (question B10 divided by question B6): </t>
  </si>
  <si>
    <t>Social sciences and history</t>
  </si>
  <si>
    <t>Trade and industry</t>
  </si>
  <si>
    <t>46, 47, 48, and 49</t>
  </si>
  <si>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</si>
  <si>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</si>
  <si>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</si>
  <si>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</si>
  <si>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</si>
  <si>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</si>
  <si>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</si>
  <si>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</si>
  <si>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</si>
  <si>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</si>
  <si>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</si>
  <si>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</si>
  <si>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</si>
  <si>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</si>
  <si>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</si>
  <si>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</si>
  <si>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</si>
  <si>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</si>
  <si>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First-time freshman test scores</t>
  </si>
  <si>
    <t>25th Percentile</t>
  </si>
  <si>
    <t>75th Percentile</t>
  </si>
  <si>
    <t>SAT I Verbal</t>
  </si>
  <si>
    <t>SAT I Math</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</si>
  <si>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</si>
  <si>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</si>
  <si>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</si>
  <si>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</si>
  <si>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</si>
  <si>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</si>
  <si>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</si>
  <si>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</si>
  <si>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</si>
  <si>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</si>
  <si>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</si>
  <si>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</si>
  <si>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</si>
  <si>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</si>
  <si>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PRIVATE INSTITUTIONS:</t>
  </si>
  <si>
    <t>NONRESIDENT ALIENS:</t>
  </si>
  <si>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</si>
  <si>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</si>
  <si>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</si>
  <si>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</si>
  <si>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</si>
  <si>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</si>
  <si>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</si>
  <si>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t>REQUIRED FEES:</t>
  </si>
  <si>
    <t>ROOM AND BOARD:
(on-campus)</t>
  </si>
  <si>
    <t>ROOM ONLY:
(on-campus)</t>
  </si>
  <si>
    <t>BOARD ONLY:
(on-campus meal plan)</t>
  </si>
  <si>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</si>
  <si>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</si>
  <si>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</si>
  <si>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</si>
  <si>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</si>
  <si>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</si>
  <si>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r>
      <t xml:space="preserve">Wait list: </t>
    </r>
    <r>
      <rPr>
        <sz val="10"/>
        <color indexed="8"/>
        <rFont val="Arial"/>
        <family val="2"/>
      </rPr>
      <t xml:space="preserve">List of students who meet the admission requirements but will only be offered a place in the class if space becomes available. </t>
    </r>
  </si>
  <si>
    <r>
      <t>Weekend college:</t>
    </r>
    <r>
      <rPr>
        <sz val="10"/>
        <color indexed="8"/>
        <rFont val="Arial"/>
        <family val="2"/>
      </rPr>
      <t xml:space="preserve"> A program that allows students to take a complete course of study and attend classes only on weekends. </t>
    </r>
  </si>
  <si>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</si>
  <si>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</si>
  <si>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t>Number of degree-seeking undergraduate students (CDS Item B1 if reporting on Fall 2002 cohort)</t>
  </si>
  <si>
    <t>Percent of the 2002 undergraduate class who graduated between July 1, 2001 and June 30, 2002 and borrowed through any loan programs (federal, state, subsidized, unsubsidized, private, etc.; exclude parent loans). Include only students who borrowed while enrolled at your institution.</t>
  </si>
  <si>
    <t>No deadline for filing required forms (applications processed on a rolling basis):</t>
  </si>
  <si>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</si>
  <si>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</si>
  <si>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</si>
  <si>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</si>
  <si>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</si>
  <si>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</si>
  <si>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</si>
  <si>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</si>
  <si>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</si>
  <si>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</si>
  <si>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</si>
  <si>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</si>
  <si>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</si>
  <si>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</si>
  <si>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</si>
  <si>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</si>
  <si>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</si>
  <si>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</si>
  <si>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</si>
  <si>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</si>
  <si>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</si>
  <si>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</si>
  <si>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</si>
  <si>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</si>
  <si>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</si>
  <si>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</si>
  <si>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</si>
  <si>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</si>
  <si>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</si>
  <si>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</si>
  <si>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</si>
  <si>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</si>
  <si>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American Indian or Alaskan Native</t>
  </si>
  <si>
    <t>Asian or Pacific Islander</t>
  </si>
  <si>
    <t>Hispanic</t>
  </si>
  <si>
    <t>Total full-time, first-time, first-year (freshman) men who enrolled</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</si>
  <si>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</si>
  <si>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r>
      <t>Financial aid applicant</t>
    </r>
    <r>
      <rPr>
        <sz val="10"/>
        <color indexed="8"/>
        <rFont val="Arial"/>
        <family val="2"/>
      </rPr>
      <t xml:space="preserve">: Any applicant who submits any one of the institutionally required financial aid applications/forms, such as the FAFSA. </t>
    </r>
  </si>
  <si>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</si>
  <si>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</si>
  <si>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</si>
  <si>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</si>
  <si>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</si>
  <si>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</si>
  <si>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</si>
  <si>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</si>
  <si>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</si>
  <si>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</si>
  <si>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</si>
  <si>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</si>
  <si>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</si>
  <si>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</si>
  <si>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</si>
  <si>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</si>
  <si>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</si>
  <si>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</si>
  <si>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</si>
  <si>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</si>
  <si>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</si>
  <si>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</si>
  <si>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</si>
  <si>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</si>
  <si>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</si>
  <si>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</si>
  <si>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</si>
  <si>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Academic year calendar:</t>
  </si>
  <si>
    <t>Semester</t>
  </si>
  <si>
    <t>Quarter</t>
  </si>
  <si>
    <t>Trimester</t>
  </si>
  <si>
    <t>4-1-4</t>
  </si>
  <si>
    <t>Continuous</t>
  </si>
  <si>
    <t>White, non-Hispanic</t>
  </si>
  <si>
    <t>Race/ethnicity unknown</t>
  </si>
  <si>
    <t>TOTAL</t>
  </si>
  <si>
    <t>Persistence</t>
  </si>
  <si>
    <t>Certificate/diploma</t>
  </si>
  <si>
    <t>Associate degrees</t>
  </si>
  <si>
    <t>Bachelor's degrees</t>
  </si>
  <si>
    <t>Master's degrees</t>
  </si>
  <si>
    <t>Postbachelor's degrees</t>
  </si>
  <si>
    <t>Post-Master's certificates</t>
  </si>
  <si>
    <t>Doctoral degrees</t>
  </si>
  <si>
    <t>First professional degrees</t>
  </si>
  <si>
    <t>First professional certificates</t>
  </si>
  <si>
    <t xml:space="preserve">Does your institution make use of SAT I, SAT II, or ACT scores in admission decisions for first-time, first-year, degree-seeking applicants?    </t>
  </si>
  <si>
    <t>Current serial subscriptions in paper and microform--not electronic--including government documents (line 29):</t>
  </si>
  <si>
    <t>Microforms (units--line 28):</t>
  </si>
  <si>
    <t>Audiovisual materials (units--line 30):</t>
  </si>
  <si>
    <t>Percentages of first-time, first-year (freshman) students and all degree-seeking undergraduates enrolled in fall 2002 who fit the following categories:</t>
  </si>
  <si>
    <t>Provide 2003-2004 academic year costs for the following categories that are applicable to your institution.</t>
  </si>
  <si>
    <r>
      <t>Full-time:</t>
    </r>
    <r>
      <rPr>
        <sz val="9"/>
        <rFont val="CG Times"/>
        <family val="1"/>
      </rPr>
      <t xml:space="preserve"> faculty employed on a full-time basis</t>
    </r>
  </si>
  <si>
    <t>Williamsburg, VA 23187-8795</t>
  </si>
  <si>
    <t>(757) 221-4000</t>
  </si>
  <si>
    <t>(757) 221-4223</t>
  </si>
  <si>
    <t>N.A.</t>
  </si>
  <si>
    <t>(757) 221-1242</t>
  </si>
  <si>
    <t>admiss@wm.edu</t>
  </si>
  <si>
    <t>P.O. Box 8795</t>
  </si>
  <si>
    <t>http://www.wm.edu</t>
  </si>
  <si>
    <t>http//www.wm.edu/admission/</t>
  </si>
  <si>
    <t>chk</t>
  </si>
  <si>
    <t>January 7</t>
  </si>
  <si>
    <t>April 1</t>
  </si>
  <si>
    <t>May 1</t>
  </si>
  <si>
    <t>November 1</t>
  </si>
  <si>
    <t>December 1</t>
  </si>
  <si>
    <t>15 semester hours</t>
  </si>
  <si>
    <t>February 15</t>
  </si>
  <si>
    <t>April 15</t>
  </si>
  <si>
    <t>May 15</t>
  </si>
  <si>
    <t>December 5</t>
  </si>
  <si>
    <t>January 5</t>
  </si>
  <si>
    <t>C-</t>
  </si>
  <si>
    <t>Degree-Seeking
Undergraduates (include first-time first-year)</t>
  </si>
  <si>
    <t>PUBLIC INSTITUTIONS In-district</t>
  </si>
  <si>
    <t>PUBLIC INSTITUTIONS In-state (out-of-district):</t>
  </si>
  <si>
    <t>PUBLIC INSTITUTIONS Out-of-state:</t>
  </si>
  <si>
    <t>G6</t>
  </si>
  <si>
    <t>H. FINANCIAL AID</t>
  </si>
  <si>
    <t>Aid Awarded to Enrolled Undergraduates</t>
  </si>
  <si>
    <t>Scholarships/Grants</t>
  </si>
  <si>
    <t>Federal</t>
  </si>
  <si>
    <t>A1</t>
  </si>
  <si>
    <t>A2</t>
  </si>
  <si>
    <t>A3</t>
  </si>
  <si>
    <t>A4</t>
  </si>
  <si>
    <t>A5</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</si>
  <si>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</si>
  <si>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</si>
  <si>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</si>
  <si>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</si>
  <si>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</si>
  <si>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</si>
  <si>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</si>
  <si>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</si>
  <si>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</si>
  <si>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</si>
  <si>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</si>
  <si>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</si>
  <si>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</si>
  <si>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</si>
  <si>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</si>
  <si>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Check off criteria used in awarding institutional aid. Check all that apply.</t>
  </si>
  <si>
    <t>Student loans from all sources (excluding parent loans)</t>
  </si>
  <si>
    <t>Federal work-study</t>
  </si>
  <si>
    <t>State and other work-study/employment</t>
  </si>
  <si>
    <t>Total Self-Help</t>
  </si>
  <si>
    <t>Parent Loans</t>
  </si>
  <si>
    <t>Tuition Waivers</t>
  </si>
  <si>
    <t>Athletic Awards</t>
  </si>
  <si>
    <t>First-time
Full-time
Freshmen</t>
  </si>
  <si>
    <t>Full-time
Undergraduate
(Incl. Fresh.)</t>
  </si>
  <si>
    <t>Less Than
Full-time
Undergraduate</t>
  </si>
  <si>
    <t>a)</t>
  </si>
  <si>
    <t>All definitions related to the financial aid section appear at the end of the Definitions document.</t>
  </si>
  <si>
    <t>Number of Enrolled Students Receiving Aid:  List the number of degree-seeking full-time and less-than-full-time undergraduates who applied for and received financial aid. Aid that is non-need-based but that was used to meet need should be counted as need-based aid. Numbers should reflect the cohort receiving the dollars reported in H1.  Note:  In the chart below, students may be counted in more than one row, and full-time freshmen should also be counted as full-time undergraduates.</t>
  </si>
  <si>
    <t>H2A</t>
  </si>
  <si>
    <t>SAT I or ACT--SAT I preferred</t>
  </si>
  <si>
    <t>SAT I or ACT--ACT preferred</t>
  </si>
  <si>
    <t>SAT I and SAT II</t>
  </si>
  <si>
    <t>SAT I and SAT II or ACT</t>
  </si>
  <si>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received a need-based loan</t>
    </r>
  </si>
  <si>
    <t>Number of Enrolled Students Receiving Non-need-based Grants and Scholarships:  List the number of degree-seeking full-time and less-than-full-time undergraduates who had no financial need and who received non-need-based gift aid. Numbers should reflect the cohort receiving the dollars reported in H1.  Note:  In the chart below, students may be counted in more than one row, and full-time freshmen should also be counted as full-time undergraduates.</t>
  </si>
  <si>
    <t>List any other application requirements specific to transfer applicants:</t>
  </si>
  <si>
    <t>Priority Date</t>
  </si>
  <si>
    <t>Closing Date</t>
  </si>
  <si>
    <t>Notification Date</t>
  </si>
  <si>
    <t>Reply Date</t>
  </si>
  <si>
    <t>Rolling Admission</t>
  </si>
  <si>
    <t>If yes, place check marks in the appropriate boxes below to reflect your institution’s policies for use in admission.</t>
  </si>
  <si>
    <t>Placement</t>
  </si>
  <si>
    <t>Counseling</t>
  </si>
  <si>
    <t>C8B</t>
  </si>
  <si>
    <t>Does your institution use the SAT I or II or the ACT for placement only? If so, please mark the appropriate boxes below:</t>
  </si>
  <si>
    <t>PLACEMENT</t>
  </si>
  <si>
    <t>Require for some</t>
  </si>
  <si>
    <t>SAT I or ACT</t>
  </si>
  <si>
    <t>Yes</t>
  </si>
  <si>
    <t>No</t>
  </si>
  <si>
    <t>Latest date by which SAT I or ACT scores must be received for fall-term admission</t>
  </si>
  <si>
    <t>C8C</t>
  </si>
  <si>
    <t>Latest date by which SAT II scores must be received for fall-term admission</t>
  </si>
  <si>
    <t>C8D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</si>
  <si>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</si>
  <si>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</si>
  <si>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</si>
  <si>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</si>
  <si>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</si>
  <si>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</si>
  <si>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</si>
  <si>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</si>
  <si>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</si>
  <si>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</si>
  <si>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</si>
  <si>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</si>
  <si>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</si>
  <si>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</si>
  <si>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</si>
  <si>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B11</t>
  </si>
  <si>
    <t>E1</t>
  </si>
  <si>
    <t>E2</t>
  </si>
  <si>
    <t>E3</t>
  </si>
  <si>
    <t>E4</t>
  </si>
  <si>
    <t>E5</t>
  </si>
  <si>
    <t>E6</t>
  </si>
  <si>
    <t>E7</t>
  </si>
  <si>
    <t>March 01</t>
  </si>
  <si>
    <r>
      <t xml:space="preserve">Number of students in line </t>
    </r>
    <r>
      <rPr>
        <b/>
        <sz val="9"/>
        <rFont val="Arial"/>
        <family val="2"/>
      </rPr>
      <t>a</t>
    </r>
    <r>
      <rPr>
        <sz val="9"/>
        <rFont val="Arial"/>
        <family val="2"/>
      </rPr>
      <t xml:space="preserve"> who had no financial need and who received non-need-based </t>
    </r>
    <r>
      <rPr>
        <u val="single"/>
        <sz val="9"/>
        <rFont val="Arial"/>
        <family val="2"/>
      </rPr>
      <t>gift</t>
    </r>
    <r>
      <rPr>
        <sz val="9"/>
        <rFont val="Arial"/>
        <family val="2"/>
      </rPr>
      <t xml:space="preserve"> aid (exclude those receiving athletic awards and tuition benefits)</t>
    </r>
  </si>
  <si>
    <r>
      <t xml:space="preserve">Average </t>
    </r>
    <r>
      <rPr>
        <u val="single"/>
        <sz val="9"/>
        <rFont val="Arial"/>
        <family val="2"/>
      </rPr>
      <t>dollar amount of non-need-based gift aid awarded</t>
    </r>
    <r>
      <rPr>
        <sz val="9"/>
        <rFont val="Arial"/>
        <family val="2"/>
      </rPr>
      <t xml:space="preserve"> to students in line </t>
    </r>
    <r>
      <rPr>
        <b/>
        <sz val="9"/>
        <rFont val="Arial"/>
        <family val="2"/>
      </rPr>
      <t>n</t>
    </r>
  </si>
  <si>
    <r>
      <t xml:space="preserve">Number of students in line </t>
    </r>
    <r>
      <rPr>
        <b/>
        <sz val="9"/>
        <rFont val="Arial"/>
        <family val="2"/>
      </rPr>
      <t>a</t>
    </r>
    <r>
      <rPr>
        <sz val="9"/>
        <rFont val="Arial"/>
        <family val="2"/>
      </rPr>
      <t xml:space="preserve"> who received a non-need-based athletic </t>
    </r>
    <r>
      <rPr>
        <u val="single"/>
        <sz val="9"/>
        <rFont val="Arial"/>
        <family val="2"/>
      </rPr>
      <t>grant or scholarship</t>
    </r>
  </si>
  <si>
    <t>I. INSTRUCTIONAL FACULTY AND CLASS SIZE</t>
  </si>
  <si>
    <t>Full-Time</t>
  </si>
  <si>
    <t>Part-Time</t>
  </si>
  <si>
    <t>a</t>
  </si>
  <si>
    <t>Total number of instructional faculty</t>
  </si>
  <si>
    <t>b</t>
  </si>
  <si>
    <t>Total number who are members of minority groups</t>
  </si>
  <si>
    <t>c</t>
  </si>
  <si>
    <t xml:space="preserve">If college-administered financial aid is available for undergraduate degree-seeking nonresident aliens, provide the number of undergraduate degree-seeking nonresident aliens who received need-based or non-need-based aid: </t>
  </si>
  <si>
    <t xml:space="preserve">Average dollar amount awarded to undergraduate degree-seeking nonresident aliens: </t>
  </si>
  <si>
    <t xml:space="preserve">Total dollar amount of financial aid from all sources awarded to all undergraduate degree-seeking nonresident aliens:  </t>
  </si>
  <si>
    <t>Financial aid forms domestic first-year (freshman) financial aid applicants must submit:</t>
  </si>
  <si>
    <t>Check off all financial aid forms nonresident alien first-year financial aid applicants must submit:</t>
  </si>
  <si>
    <t>Institution’s own financial aid form</t>
  </si>
  <si>
    <t>Foreign Student’s Financial Aid Application</t>
  </si>
  <si>
    <t>Foreign Student’s Certification of Finances</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</si>
  <si>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</si>
  <si>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</si>
  <si>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</si>
  <si>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</si>
  <si>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</si>
  <si>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</si>
  <si>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</si>
  <si>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</si>
  <si>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</si>
  <si>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</si>
  <si>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</si>
  <si>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Military science and technologies</t>
  </si>
  <si>
    <t>28 and 29</t>
  </si>
  <si>
    <t>Natural resources/environmental science</t>
  </si>
  <si>
    <t>Parks and recreation</t>
  </si>
  <si>
    <t>Personal and miscellaneous services</t>
  </si>
  <si>
    <t>Philosophy, religion, theology</t>
  </si>
  <si>
    <t>38 and 39</t>
  </si>
  <si>
    <t>Physical sciences</t>
  </si>
  <si>
    <t>40 and 41</t>
  </si>
  <si>
    <t>Protective services/public administration</t>
  </si>
  <si>
    <t>43 and 44</t>
  </si>
  <si>
    <t>Psychology</t>
  </si>
  <si>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</si>
  <si>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</si>
  <si>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</si>
  <si>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</si>
  <si>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</si>
  <si>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</si>
  <si>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t>College/university gift aid from institutional funds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</si>
  <si>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</si>
  <si>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</si>
  <si>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</si>
  <si>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</si>
  <si>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</si>
  <si>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</si>
  <si>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</si>
  <si>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</si>
  <si>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</si>
  <si>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</si>
  <si>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</si>
  <si>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</si>
  <si>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</si>
  <si>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</si>
  <si>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 xml:space="preserve">Must reply by (date):  </t>
  </si>
  <si>
    <t xml:space="preserve">No set date:  </t>
  </si>
  <si>
    <t>Must reply by May 1 or within _____ weeks if notified thereafter</t>
  </si>
  <si>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</si>
  <si>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</si>
  <si>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</si>
  <si>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</si>
  <si>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</si>
  <si>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</si>
  <si>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</si>
  <si>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</si>
  <si>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</si>
  <si>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</si>
  <si>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</si>
  <si>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</si>
  <si>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</si>
  <si>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</si>
  <si>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</si>
  <si>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</si>
  <si>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</si>
  <si>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Address Information</t>
  </si>
  <si>
    <t>Mailing Address:</t>
  </si>
  <si>
    <t>City/State/Zip</t>
  </si>
  <si>
    <t>Main Phone:</t>
  </si>
  <si>
    <t>WWW Home Page Address:</t>
  </si>
  <si>
    <t>Admissions Phone Number:</t>
  </si>
  <si>
    <t>Admissions Toll-Free Phone Number:</t>
  </si>
  <si>
    <t>Admissions Fax number:</t>
  </si>
  <si>
    <t>Admissions E-mail Address:</t>
  </si>
  <si>
    <t>Is there a separate URL application site on the Internet? If so, please specify:</t>
  </si>
  <si>
    <r>
      <t xml:space="preserve">Source of institutional control </t>
    </r>
    <r>
      <rPr>
        <sz val="10"/>
        <rFont val="Arial"/>
        <family val="2"/>
      </rPr>
      <t>(Check only one)</t>
    </r>
    <r>
      <rPr>
        <b/>
        <sz val="10"/>
        <rFont val="Arial"/>
        <family val="2"/>
      </rPr>
      <t>:</t>
    </r>
  </si>
  <si>
    <t>Public</t>
  </si>
  <si>
    <t>Private (nonprofit)</t>
  </si>
  <si>
    <t>Proprietary</t>
  </si>
  <si>
    <t>Classification of institution:</t>
  </si>
  <si>
    <t>Coeducational college</t>
  </si>
  <si>
    <t>Men's college</t>
  </si>
  <si>
    <t>Women's college</t>
  </si>
  <si>
    <t>Television station</t>
  </si>
  <si>
    <t>Yearbook</t>
  </si>
  <si>
    <r>
      <t xml:space="preserve">ROTC </t>
    </r>
    <r>
      <rPr>
        <sz val="10"/>
        <rFont val="Arial"/>
        <family val="2"/>
      </rPr>
      <t>(programs offered in cooperation with Reserve Officers' Training Corps)</t>
    </r>
  </si>
  <si>
    <t>Coed dorms</t>
  </si>
  <si>
    <t>Men's dorms</t>
  </si>
  <si>
    <t>Women's dorms</t>
  </si>
  <si>
    <t>Apartments for married students</t>
  </si>
  <si>
    <r>
      <t>Need-based $</t>
    </r>
    <r>
      <rPr>
        <sz val="9"/>
        <rFont val="Arial"/>
        <family val="2"/>
      </rPr>
      <t xml:space="preserve"> (Include non-need-based aid used to meet need.)</t>
    </r>
  </si>
  <si>
    <r>
      <t xml:space="preserve">Non-need-based $     </t>
    </r>
    <r>
      <rPr>
        <sz val="9"/>
        <rFont val="Arial"/>
        <family val="2"/>
      </rPr>
      <t xml:space="preserve"> (Exclude non-need-based aid used to meet need.)</t>
    </r>
  </si>
  <si>
    <r>
      <t xml:space="preserve">Geographical residence (as admission factor): </t>
    </r>
    <r>
      <rPr>
        <sz val="10"/>
        <color indexed="8"/>
        <rFont val="Arial"/>
        <family val="2"/>
      </rPr>
      <t>Special consideration in the admission process given to students from a particular region, state, or country of residence.</t>
    </r>
  </si>
  <si>
    <t xml:space="preserve">For the cohort of all full-time bachelor’s (or equivalent) degree-seeking undergraduate students who entered your institution as freshmen in fall 2001 (or the preceding summer term), what percentage was enrolled at your institution as of the date your institution calculates its official enrollment in fall 2002? </t>
  </si>
  <si>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</si>
  <si>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</si>
  <si>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</si>
  <si>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</si>
  <si>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Apartments for single students</t>
  </si>
  <si>
    <t>Special housing for disabled students</t>
  </si>
  <si>
    <t>Computer and information sciences</t>
  </si>
  <si>
    <t>Education</t>
  </si>
  <si>
    <t>Engineering/engineering technologies</t>
  </si>
  <si>
    <t>14 and 15</t>
  </si>
  <si>
    <t>Foreign languages and literature</t>
  </si>
  <si>
    <t>Health professions and related sciences</t>
  </si>
  <si>
    <t>Home economics and vocational home economics</t>
  </si>
  <si>
    <t>19 and 20</t>
  </si>
  <si>
    <t>Interdisciplinary studies</t>
  </si>
  <si>
    <r>
      <t xml:space="preserve">Number of students in line </t>
    </r>
    <r>
      <rPr>
        <b/>
        <sz val="9"/>
        <rFont val="Arial"/>
        <family val="2"/>
      </rPr>
      <t>d</t>
    </r>
    <r>
      <rPr>
        <sz val="9"/>
        <rFont val="Arial"/>
        <family val="2"/>
      </rPr>
      <t xml:space="preserve"> who received any need-based gift aid</t>
    </r>
  </si>
  <si>
    <t>f)</t>
  </si>
  <si>
    <r>
      <t xml:space="preserve">Number of students in line </t>
    </r>
    <r>
      <rPr>
        <b/>
        <sz val="9"/>
        <rFont val="Arial"/>
        <family val="2"/>
      </rPr>
      <t>d</t>
    </r>
    <r>
      <rPr>
        <sz val="9"/>
        <rFont val="Arial"/>
        <family val="2"/>
      </rPr>
      <t xml:space="preserve"> who received any need-based self-help aid</t>
    </r>
  </si>
  <si>
    <t>g)</t>
  </si>
  <si>
    <r>
      <t xml:space="preserve">Number of students in line </t>
    </r>
    <r>
      <rPr>
        <b/>
        <sz val="9"/>
        <rFont val="Arial"/>
        <family val="2"/>
      </rPr>
      <t>d</t>
    </r>
    <r>
      <rPr>
        <sz val="9"/>
        <rFont val="Arial"/>
        <family val="2"/>
      </rPr>
      <t xml:space="preserve"> who received any non-need-based gift aid</t>
    </r>
  </si>
  <si>
    <t>h)</t>
  </si>
  <si>
    <t>i)</t>
  </si>
  <si>
    <t>j)</t>
  </si>
  <si>
    <t>k)</t>
  </si>
  <si>
    <r>
      <t>Average need-based gift award of those in line</t>
    </r>
    <r>
      <rPr>
        <b/>
        <sz val="9"/>
        <rFont val="Arial"/>
        <family val="2"/>
      </rPr>
      <t xml:space="preserve"> e</t>
    </r>
  </si>
  <si>
    <t>l)</t>
  </si>
  <si>
    <t>m)</t>
  </si>
  <si>
    <t>Full-time
Undergrad
(Incl. Fresh.)</t>
  </si>
  <si>
    <t>Less Than
Full-time
Undergrad</t>
  </si>
  <si>
    <t>n)</t>
  </si>
  <si>
    <t>o)</t>
  </si>
  <si>
    <t>p)</t>
  </si>
  <si>
    <t>Relative importance of each of the following academic and nonacademic factors in first-time, first-year, degree-seeking (freshman) admission decisions.</t>
  </si>
  <si>
    <t>Very Important</t>
  </si>
  <si>
    <t>Important</t>
  </si>
  <si>
    <t>Considered</t>
  </si>
  <si>
    <t>Not Considered</t>
  </si>
  <si>
    <t>Academic</t>
  </si>
  <si>
    <t>Secondary school record</t>
  </si>
  <si>
    <t>Class rank</t>
  </si>
  <si>
    <t>Recommendation(s)</t>
  </si>
  <si>
    <t>Standardized test scores</t>
  </si>
  <si>
    <t>Essay</t>
  </si>
  <si>
    <t>Nonacademic</t>
  </si>
  <si>
    <t>Interview</t>
  </si>
  <si>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</si>
  <si>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</si>
  <si>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</si>
  <si>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</si>
  <si>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</si>
  <si>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</si>
  <si>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</si>
  <si>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</si>
  <si>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</si>
  <si>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</si>
  <si>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</si>
  <si>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</si>
  <si>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accepted</t>
  </si>
  <si>
    <t>enrolled</t>
  </si>
  <si>
    <t>Percent who had GPA of 3.0 and higher</t>
  </si>
  <si>
    <t>Percent who had GPA between 2.0 and 2.99</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</si>
  <si>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</si>
  <si>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</si>
  <si>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</si>
  <si>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</si>
  <si>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</si>
  <si>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</si>
  <si>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</si>
  <si>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</si>
  <si>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</si>
  <si>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Are first-time freshmen accepted for terms other than fall?</t>
  </si>
  <si>
    <t>Reply policy for admitted applicants:</t>
  </si>
  <si>
    <t>Deferred admission</t>
  </si>
  <si>
    <t>Does your institution allow students to postpone enrollment after admission?</t>
  </si>
  <si>
    <t>Early admission of high school students</t>
  </si>
  <si>
    <t>Common application</t>
  </si>
  <si>
    <t>Early Decision and Early Action Plans</t>
  </si>
  <si>
    <t>Early action</t>
  </si>
  <si>
    <t>Total first-time, first-year (freshman) men who applied</t>
  </si>
  <si>
    <t>Total first-time, first-year (freshman) women who applied</t>
  </si>
  <si>
    <t>Total first-time, first-year (freshman) men who were admitted</t>
  </si>
  <si>
    <t>Total first-time, first-year (freshman) women who were admitted</t>
  </si>
  <si>
    <t>-</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</si>
  <si>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</si>
  <si>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</si>
  <si>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</si>
  <si>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</si>
  <si>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</si>
  <si>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</si>
  <si>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</si>
  <si>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</si>
  <si>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</si>
  <si>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</si>
  <si>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</si>
  <si>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</si>
  <si>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</si>
  <si>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</si>
  <si>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</si>
  <si>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</si>
  <si>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</si>
  <si>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</si>
  <si>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</si>
  <si>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</si>
  <si>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</si>
  <si>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</si>
  <si>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</si>
  <si>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</si>
  <si>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</si>
  <si>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</si>
  <si>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</si>
  <si>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</si>
  <si>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</si>
  <si>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</si>
  <si>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CLASS SUB-SECTIONS</t>
  </si>
  <si>
    <t>I1</t>
  </si>
  <si>
    <t>I2</t>
  </si>
  <si>
    <t>I3</t>
  </si>
  <si>
    <t>Student to Faculty Ratio</t>
  </si>
  <si>
    <t>to 1.</t>
  </si>
  <si>
    <t>q)</t>
  </si>
  <si>
    <t>Which needs-analysis methodology does your institution use in awarding institutional aid?</t>
  </si>
  <si>
    <t>Federal methodology (FM)</t>
  </si>
  <si>
    <t>Institutional methodology (IM)</t>
  </si>
  <si>
    <t>Both FM and IM</t>
  </si>
  <si>
    <t>College-administered need-based financial aid is available</t>
  </si>
  <si>
    <t>College-administered non-need-based financial aid is available</t>
  </si>
  <si>
    <t>College-administered financial aid is not available</t>
  </si>
  <si>
    <t>Process for First-Year/Freshman Students</t>
  </si>
  <si>
    <t>FAFSA</t>
  </si>
  <si>
    <t>Institution's own financial aid form</t>
  </si>
  <si>
    <t>CSS/Financial Aid PROFILE</t>
  </si>
  <si>
    <t>State aid form</t>
  </si>
  <si>
    <t>Noncustodial (Divorced/Separated) Parent's Statement</t>
  </si>
  <si>
    <t>Business/Farm Supplement</t>
  </si>
  <si>
    <t>Indicate filing dates for first-year (freshman) students:</t>
  </si>
  <si>
    <t>Priority date for filing required financial aid forms:</t>
  </si>
  <si>
    <t>Deadline for filing required financial aid forms:</t>
  </si>
  <si>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</si>
  <si>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</si>
  <si>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</si>
  <si>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</si>
  <si>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</si>
  <si>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</si>
  <si>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</si>
  <si>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t>Total part-time, first-time, first-year (freshman) men who enrolled</t>
  </si>
  <si>
    <t>Total full-time, first-time, first-year (freshman) women who enrolled</t>
  </si>
  <si>
    <t>Total part-time, first-time, first-year (freshman) women who enrolled</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</si>
  <si>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</si>
  <si>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</si>
  <si>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</si>
  <si>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</si>
  <si>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</si>
  <si>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</si>
  <si>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</si>
  <si>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</si>
  <si>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</si>
  <si>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</si>
  <si>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</si>
  <si>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</si>
  <si>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</si>
  <si>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</si>
  <si>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</si>
  <si>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</si>
  <si>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</si>
  <si>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</si>
  <si>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</si>
  <si>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Freshman wait-listed students (students who met admission requirements but whose final admission was contingent on space availability)</t>
  </si>
  <si>
    <t>In the table below, please use the following definitions to report information about the size of classes and class sections offered in the Fall 2002 term.</t>
  </si>
  <si>
    <r>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Institutions are asked to EXCLUDE:
(a) instructional faculty in preclinical and clinical medicine
(b) administrative officers with titles such as dean of students, librarian, registrar, coach, and the like, even though they may devote part of their time to classroom instruction and may have faculty status, 
(c) undergraduate or graduate students who assist in the instruction of courses, but have titles such as teaching assistant, teaching fellow, and the like
(d) faculty on leave without pay, and
(e) replacement faculty for faculty on sabbatical leave.</t>
    </r>
  </si>
  <si>
    <t>X</t>
  </si>
  <si>
    <t>Recommended SAT II  subject test include English, Mathematics, and one other of the students choice.</t>
  </si>
  <si>
    <t xml:space="preserve">If necessary, use this space to clarify your test policies (e.g., if tests are recommended for some students, or if tests are not required of some students):  </t>
  </si>
  <si>
    <t>B12</t>
  </si>
  <si>
    <t xml:space="preserve">Initial 1999 cohort, total of first-time, full-time degree/certificate-seeking students: </t>
  </si>
  <si>
    <t>B13</t>
  </si>
  <si>
    <t xml:space="preserve">Of the initial 1999 cohort, how many did not persist and did not graduate for the following reasons: deceased, permanently disabled, armed forces, foreign aid service of the federal government, or official church missions; total allowable exclusions: </t>
  </si>
  <si>
    <t>B14</t>
  </si>
  <si>
    <t>Final 1999 cohort, after adjusting for allowable exclusions (Subtract question B13 from question B12):</t>
  </si>
  <si>
    <t>B15</t>
  </si>
  <si>
    <t>Graduation Rates</t>
  </si>
  <si>
    <t>Retention Rates</t>
  </si>
  <si>
    <r>
      <t>Part-time:</t>
    </r>
    <r>
      <rPr>
        <sz val="9"/>
        <rFont val="CG Times"/>
        <family val="1"/>
      </rPr>
      <t xml:space="preserve"> faculty teaching less than two semesters, three quarters, two trimesters, or two four-month sessions. Also includes adjuncts and part-time instructors. </t>
    </r>
  </si>
  <si>
    <r>
      <t>Minority faculty:</t>
    </r>
    <r>
      <rPr>
        <sz val="9"/>
        <rFont val="CG Times"/>
        <family val="1"/>
      </rPr>
      <t xml:space="preserve"> includes faculty who designate themselves as black, non-Hispanic; American Indian or Alaskan native; Asian or Pacific Islander; or Hispanic.</t>
    </r>
  </si>
  <si>
    <r>
      <t>Doctorate:</t>
    </r>
    <r>
      <rPr>
        <sz val="9"/>
        <rFont val="CG Times"/>
        <family val="1"/>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</si>
  <si>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CG Times"/>
        <family val="1"/>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</si>
  <si>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CG Times"/>
        <family val="1"/>
      </rPr>
      <t xml:space="preserve"> the highest degree in a field: example, M. Arch (architecture) and MFA (master of fine arts).</t>
    </r>
  </si>
  <si>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</si>
  <si>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</si>
  <si>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</si>
  <si>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</si>
  <si>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</si>
  <si>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</si>
  <si>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</si>
  <si>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</si>
  <si>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</si>
  <si>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</si>
  <si>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</si>
  <si>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</si>
  <si>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This question has been removed from the Common Data Set</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</si>
  <si>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</si>
  <si>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</si>
  <si>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</si>
  <si>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</si>
  <si>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</si>
  <si>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</si>
  <si>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</si>
  <si>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</si>
  <si>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</si>
  <si>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Library Collections</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</si>
  <si>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</si>
  <si>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</si>
  <si>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</si>
  <si>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</si>
  <si>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</si>
  <si>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</si>
  <si>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r>
      <t>On average, the percentage of need that was met of students who received any need-based aid. Exclude any resources that were awarded to replace EFC (</t>
    </r>
    <r>
      <rPr>
        <u val="single"/>
        <sz val="9"/>
        <rFont val="Arial"/>
        <family val="2"/>
      </rPr>
      <t>PLUS loans, unsubsidized loans, and private alternative loans</t>
    </r>
    <r>
      <rPr>
        <sz val="9"/>
        <rFont val="Arial"/>
        <family val="2"/>
      </rPr>
      <t>)</t>
    </r>
  </si>
  <si>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</si>
  <si>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</si>
  <si>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t>applied</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</si>
  <si>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</si>
  <si>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</si>
  <si>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</si>
  <si>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</si>
  <si>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</si>
  <si>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</si>
  <si>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</si>
  <si>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</si>
  <si>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</si>
  <si>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</si>
  <si>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</si>
  <si>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</si>
  <si>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</si>
  <si>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</si>
  <si>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t>Report the number of holdings. Refer to IPEDS 2002 Academic Libraries Survey, Section D "Library Collections, FY 2002", lines 26-30, column 2 for corresponding equivalents.</t>
  </si>
  <si>
    <t>Special housing for international students</t>
  </si>
  <si>
    <t>Fraternity/sorority housing</t>
  </si>
  <si>
    <t>Cooperative housing</t>
  </si>
  <si>
    <t>Other housing options (specify):</t>
  </si>
  <si>
    <t>F4</t>
  </si>
  <si>
    <t>F3</t>
  </si>
  <si>
    <t>F2</t>
  </si>
  <si>
    <t>F1</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</si>
  <si>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</si>
  <si>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</si>
  <si>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</si>
  <si>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</si>
  <si>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</si>
  <si>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</si>
  <si>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</si>
  <si>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</si>
  <si>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</si>
  <si>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</si>
  <si>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</si>
  <si>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</si>
  <si>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</si>
  <si>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</si>
  <si>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</si>
  <si>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</si>
  <si>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</si>
  <si>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t>The items in this section correspond to data elements collected by the IPEDS Web-based Data Collection System's Graduation Rate Survey (GRS). For complete instructions and definitions of data elements, see IPEDS GRS instructions and glossary on the 2002 Web-based survey.</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</si>
  <si>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</si>
  <si>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</si>
  <si>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</si>
  <si>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</si>
  <si>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</si>
  <si>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</si>
  <si>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</si>
  <si>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</si>
  <si>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</si>
  <si>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</si>
  <si>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</si>
  <si>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</si>
  <si>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</si>
  <si>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</si>
  <si>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</si>
  <si>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Undergraduate per-credit-hour charges</t>
  </si>
  <si>
    <t>G1</t>
  </si>
  <si>
    <t>J. DEGREES CONFERRED</t>
  </si>
  <si>
    <t>J1</t>
  </si>
  <si>
    <t>For each of the following discipline areas, provide the percentage of diplomas/certificates, associate, and bachelor degrees awarded.</t>
  </si>
  <si>
    <t>Category</t>
  </si>
  <si>
    <t>Diploma/Certificates</t>
  </si>
  <si>
    <t>Bachelor’s</t>
  </si>
  <si>
    <t>Agriculture</t>
  </si>
  <si>
    <t>1 and 2</t>
  </si>
  <si>
    <t>Architecture</t>
  </si>
  <si>
    <t>Area and ethnic studies</t>
  </si>
  <si>
    <t>Biological/life sciences</t>
  </si>
  <si>
    <t>Business/marketing</t>
  </si>
  <si>
    <t>8 and 52</t>
  </si>
  <si>
    <t>Communications/communication technologies</t>
  </si>
  <si>
    <t>9 and 10</t>
  </si>
  <si>
    <r>
      <t xml:space="preserve">Average </t>
    </r>
    <r>
      <rPr>
        <u val="single"/>
        <sz val="9"/>
        <rFont val="Arial"/>
        <family val="2"/>
      </rPr>
      <t>dollar amount</t>
    </r>
    <r>
      <rPr>
        <sz val="9"/>
        <rFont val="Arial"/>
        <family val="2"/>
      </rPr>
      <t xml:space="preserve"> of non-need-based </t>
    </r>
    <r>
      <rPr>
        <u val="single"/>
        <sz val="9"/>
        <rFont val="Arial"/>
        <family val="2"/>
      </rPr>
      <t>athletic grants and scholarships awarded</t>
    </r>
    <r>
      <rPr>
        <sz val="9"/>
        <rFont val="Arial"/>
        <family val="2"/>
      </rPr>
      <t xml:space="preserve"> to students in line </t>
    </r>
    <r>
      <rPr>
        <b/>
        <sz val="9"/>
        <rFont val="Arial"/>
        <family val="2"/>
      </rPr>
      <t>p</t>
    </r>
  </si>
  <si>
    <t xml:space="preserve">Average per-borrower cumulative undergraduate indebtedness of those in line H4.  Do not include money borrowed at other institutions:  </t>
  </si>
  <si>
    <r>
      <t>Aid to Undergraduate Degree-seeking Nonresident Aliens</t>
    </r>
    <r>
      <rPr>
        <sz val="10"/>
        <rFont val="Arial"/>
        <family val="2"/>
      </rPr>
      <t xml:space="preserve">  (Note: Report numbers and dollar amounts for the same academic year checked in item H1.)</t>
    </r>
  </si>
  <si>
    <t>Indicate your institution’s policy regarding financial aid for undergraduate degree-seeking nonresident aliens:</t>
  </si>
  <si>
    <t xml:space="preserve">Items preceded by an asterisk (*) represent definitions agreed to among publishers which do not appear on the CDS document but may be present on individual publishers’ surveys. </t>
  </si>
  <si>
    <t>b)</t>
  </si>
  <si>
    <r>
      <t xml:space="preserve">Number of students in line </t>
    </r>
    <r>
      <rPr>
        <b/>
        <sz val="9"/>
        <rFont val="Arial"/>
        <family val="2"/>
      </rPr>
      <t>a</t>
    </r>
    <r>
      <rPr>
        <sz val="9"/>
        <rFont val="Arial"/>
        <family val="2"/>
      </rPr>
      <t xml:space="preserve"> who were financial aid applicants (include applicants for all types of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</si>
  <si>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</si>
  <si>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</si>
  <si>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</si>
  <si>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received any financial aid</t>
    </r>
  </si>
  <si>
    <t>e)</t>
  </si>
  <si>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</si>
  <si>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10"/>
        <color indexed="8"/>
        <rFont val="Arial"/>
        <family val="2"/>
      </rPr>
      <t>A policy under which students who have not completed high school are admitted and enroll full time in college, usually after completion of their junior year.</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</si>
  <si>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</si>
  <si>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</si>
  <si>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</si>
  <si>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</si>
  <si>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</si>
  <si>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Class Sections:</t>
    </r>
    <r>
      <rPr>
        <sz val="9"/>
        <rFont val="CG Times"/>
        <family val="1"/>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</si>
  <si>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9"/>
        <rFont val="CG Times"/>
        <family val="1"/>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</si>
  <si>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</si>
  <si>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</si>
  <si>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</si>
  <si>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</si>
  <si>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</si>
  <si>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</si>
  <si>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</si>
  <si>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</si>
  <si>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</si>
  <si>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</si>
  <si>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t>Please report number of instructional faculty members in each category for Fall 2002.</t>
  </si>
  <si>
    <t>Fall 2002 Student to Faculty ratio</t>
  </si>
  <si>
    <t>Report the Fall 2002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 Do not count undergraduate or graduate student teaching assistants as faculty.</t>
  </si>
  <si>
    <t xml:space="preserve">Using the above definitions, please report for each of the following class-size intervals the number of class sections and class subsections offered in Fall 2002. For example, a lecture class with 800 students who met at another time in 40 separate labs with 20 students should be counted once in the “100+” column in the class section column and 40 times under the “20-29” column of the class subsections table. </t>
  </si>
  <si>
    <t>CIP 1990 Categories to Include</t>
  </si>
  <si>
    <t>Degrees conferred between July 1, 2001 and June 30, 2002</t>
  </si>
  <si>
    <t>Common Data Set Definitions 2002</t>
  </si>
  <si>
    <t>Number of qualified applicants placed on waiting list</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</si>
  <si>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</si>
  <si>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</si>
  <si>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</si>
  <si>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</si>
  <si>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</si>
  <si>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</si>
  <si>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</si>
  <si>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</si>
  <si>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</si>
  <si>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</si>
  <si>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</si>
  <si>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r>
      <t>Need-based gift aid</t>
    </r>
    <r>
      <rPr>
        <sz val="10"/>
        <color indexed="8"/>
        <rFont val="Arial"/>
        <family val="2"/>
      </rPr>
      <t>: Scholarships and grants from institutional, state, federal, or other sources for which a student must have financial need to qualify.</t>
    </r>
  </si>
  <si>
    <r>
      <t>Need-based self-help aid</t>
    </r>
    <r>
      <rPr>
        <sz val="10"/>
        <color indexed="8"/>
        <rFont val="Arial"/>
        <family val="2"/>
      </rPr>
      <t>: Loans and jobs  from institutional, state, federal, or other sources for which a student must demonstrate financial need to qualify.</t>
    </r>
  </si>
  <si>
    <t xml:space="preserve">Completers of programs of less than two years within 150 percent of normal time: </t>
  </si>
  <si>
    <t>B17</t>
  </si>
  <si>
    <t xml:space="preserve">Completers of programs of at least two but less than four years (total): </t>
  </si>
  <si>
    <t>B18</t>
  </si>
  <si>
    <t xml:space="preserve">Completers of programs of at least two but less than four-years within 150 percent of normal time: </t>
  </si>
  <si>
    <t>B19</t>
  </si>
  <si>
    <t xml:space="preserve">Total transfers-out (within three years) to other institutions: </t>
  </si>
  <si>
    <t>B20</t>
  </si>
  <si>
    <t xml:space="preserve">Total transfers to two-year institutions: </t>
  </si>
  <si>
    <t>B21</t>
  </si>
  <si>
    <t xml:space="preserve">Total transfers to four-year institutions: </t>
  </si>
  <si>
    <t>*In addition, 11 Education Specialist degrees were awarded</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</si>
  <si>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</si>
  <si>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</si>
  <si>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 xml:space="preserve">Open admission policy as described above for all students </t>
  </si>
  <si>
    <t>Open admission policy as described above for most students, but</t>
  </si>
  <si>
    <t xml:space="preserve">selective admission to some programs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</si>
  <si>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</si>
  <si>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</si>
  <si>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</si>
  <si>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</si>
  <si>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</si>
  <si>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</si>
  <si>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</si>
  <si>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</si>
  <si>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</si>
  <si>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</si>
  <si>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</si>
  <si>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</si>
  <si>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</si>
  <si>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</si>
  <si>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</si>
  <si>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</si>
  <si>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</si>
  <si>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</si>
  <si>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</si>
  <si>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</si>
  <si>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</si>
  <si>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</si>
  <si>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</si>
  <si>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SAT I</t>
  </si>
  <si>
    <t>•     Common Data Set 2002-2003</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</si>
</sst>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409]mmmm\-yy;@"/>
  </numFmts>
  <fonts count="42">
    <font>
      <sz val="10"/>
      <name val="Arial"/>
      <family val="0"/>
    </font>
    <font>
      <b/>
      <sz val="10"/>
      <name val="Arial"/>
      <family val="2"/>
    </font>
    <font>
      <b/>
      <sz val="9"/>
      <name val="Arial"/>
      <family val="2"/>
    </font>
    <font>
      <b/>
      <sz val="12"/>
      <name val="Arial"/>
      <family val="2"/>
    </font>
    <font>
      <sz val="8"/>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b/>
      <sz val="10"/>
      <color indexed="8"/>
      <name val="Arial"/>
      <family val="2"/>
    </font>
    <font>
      <i/>
      <sz val="10"/>
      <color indexed="8"/>
      <name val="Arial"/>
      <family val="2"/>
    </font>
    <font>
      <sz val="9"/>
      <name val="Arial"/>
      <family val="2"/>
    </font>
    <font>
      <b/>
      <i/>
      <sz val="10"/>
      <name val="Arial"/>
      <family val="2"/>
    </font>
    <font>
      <b/>
      <i/>
      <sz val="10"/>
      <color indexed="8"/>
      <name val="Arial"/>
      <family val="2"/>
    </font>
    <font>
      <u val="single"/>
      <sz val="9"/>
      <name val="Arial"/>
      <family val="2"/>
    </font>
    <font>
      <i/>
      <sz val="9"/>
      <name val="Arial"/>
      <family val="2"/>
    </font>
    <font>
      <u val="single"/>
      <sz val="10"/>
      <color indexed="12"/>
      <name val="Arial"/>
      <family val="0"/>
    </font>
    <font>
      <u val="single"/>
      <sz val="10"/>
      <color indexed="36"/>
      <name val="Arial"/>
      <family val="0"/>
    </font>
    <font>
      <sz val="10"/>
      <color indexed="10"/>
      <name val="Arial"/>
      <family val="0"/>
    </font>
    <font>
      <b/>
      <sz val="10"/>
      <color indexed="10"/>
      <name val="Arial"/>
      <family val="2"/>
    </font>
    <font>
      <b/>
      <sz val="14"/>
      <color indexed="10"/>
      <name val="Arial"/>
      <family val="2"/>
    </font>
    <font>
      <i/>
      <sz val="10"/>
      <color indexed="10"/>
      <name val="Arial"/>
      <family val="0"/>
    </font>
    <font>
      <b/>
      <sz val="8"/>
      <name val="Arial"/>
      <family val="2"/>
    </font>
    <font>
      <i/>
      <sz val="10"/>
      <name val="Arial"/>
      <family val="2"/>
    </font>
    <font>
      <b/>
      <sz val="12"/>
      <color indexed="10"/>
      <name val="Arial"/>
      <family val="2"/>
    </font>
    <font>
      <i/>
      <sz val="9"/>
      <name val="CG Times"/>
      <family val="1"/>
    </font>
    <font>
      <sz val="9"/>
      <name val="CG Times"/>
      <family val="1"/>
    </font>
    <font>
      <u val="single"/>
      <sz val="11"/>
      <color indexed="12"/>
      <name val="Arial"/>
      <family val="2"/>
    </font>
    <font>
      <b/>
      <u val="single"/>
      <sz val="11"/>
      <color indexed="62"/>
      <name val="Arial"/>
      <family val="2"/>
    </font>
    <font>
      <b/>
      <u val="single"/>
      <sz val="9"/>
      <color indexed="62"/>
      <name val="Arial"/>
      <family val="2"/>
    </font>
    <font>
      <b/>
      <i/>
      <sz val="9"/>
      <name val="CG Times"/>
      <family val="1"/>
    </font>
    <font>
      <b/>
      <sz val="14"/>
      <name val="Arial"/>
      <family val="2"/>
    </font>
    <font>
      <u val="single"/>
      <sz val="10"/>
      <name val="CG Times"/>
      <family val="1"/>
    </font>
    <font>
      <b/>
      <sz val="18"/>
      <name val="Georgia"/>
      <family val="1"/>
    </font>
    <font>
      <b/>
      <i/>
      <sz val="9"/>
      <name val="Arial"/>
      <family val="2"/>
    </font>
    <font>
      <b/>
      <i/>
      <sz val="11"/>
      <name val="Arial"/>
      <family val="2"/>
    </font>
    <font>
      <b/>
      <sz val="9"/>
      <name val="Times New Roman"/>
      <family val="1"/>
    </font>
    <font>
      <sz val="9"/>
      <name val="Times New Roman"/>
      <family val="1"/>
    </font>
    <font>
      <sz val="12"/>
      <name val="Wingdings"/>
      <family val="0"/>
    </font>
    <font>
      <b/>
      <sz val="10"/>
      <name val="Times New Roman"/>
      <family val="1"/>
    </font>
    <font>
      <b/>
      <u val="single"/>
      <sz val="10"/>
      <name val="Arial"/>
      <family val="2"/>
    </font>
  </fonts>
  <fills count="6">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s>
  <borders count="57">
    <border>
      <left/>
      <right/>
      <top/>
      <bottom/>
      <diagonal/>
    </border>
    <border>
      <left style="thin"/>
      <right style="thin"/>
      <top style="thin"/>
      <bottom style="thin"/>
    </border>
    <border>
      <left>
        <color indexed="63"/>
      </left>
      <right style="thin"/>
      <top style="thin"/>
      <bottom style="thin"/>
    </border>
    <border>
      <left style="double"/>
      <right style="thin"/>
      <top style="thin"/>
      <bottom style="thin"/>
    </border>
    <border>
      <left>
        <color indexed="63"/>
      </left>
      <right style="double"/>
      <top style="thin"/>
      <bottom style="thin"/>
    </border>
    <border>
      <left style="thin"/>
      <right style="double"/>
      <top style="thin"/>
      <bottom style="thin"/>
    </border>
    <border>
      <left>
        <color indexed="63"/>
      </left>
      <right style="double"/>
      <top style="thin"/>
      <bottom style="double"/>
    </border>
    <border>
      <left style="thin"/>
      <right style="thin"/>
      <top style="double"/>
      <bottom style="thin"/>
    </border>
    <border>
      <left style="thin"/>
      <right style="double"/>
      <top style="double"/>
      <bottom style="thin"/>
    </border>
    <border>
      <left style="double"/>
      <right style="thin"/>
      <top style="thin"/>
      <bottom style="double"/>
    </border>
    <border>
      <left style="double"/>
      <right style="thin"/>
      <top style="double"/>
      <bottom style="thin"/>
    </border>
    <border>
      <left>
        <color indexed="63"/>
      </left>
      <right style="double"/>
      <top style="double"/>
      <bottom style="thin"/>
    </border>
    <border>
      <left style="double"/>
      <right>
        <color indexed="63"/>
      </right>
      <top style="thin"/>
      <bottom style="thin"/>
    </border>
    <border>
      <left style="thin"/>
      <right style="double"/>
      <top style="double"/>
      <bottom style="double"/>
    </border>
    <border>
      <left style="thin"/>
      <right style="thin"/>
      <top style="thin"/>
      <bottom>
        <color indexed="63"/>
      </bottom>
    </border>
    <border>
      <left style="thin"/>
      <right style="double"/>
      <top style="thin"/>
      <bottom style="double"/>
    </border>
    <border>
      <left style="double"/>
      <right>
        <color indexed="63"/>
      </right>
      <top style="double"/>
      <bottom style="thin"/>
    </border>
    <border>
      <left>
        <color indexed="63"/>
      </left>
      <right style="thin"/>
      <top style="double"/>
      <bottom style="thin"/>
    </border>
    <border>
      <left style="double"/>
      <right>
        <color indexed="63"/>
      </right>
      <top style="thin"/>
      <bottom style="double"/>
    </border>
    <border>
      <left>
        <color indexed="63"/>
      </left>
      <right style="thin"/>
      <top style="thin"/>
      <bottom style="double"/>
    </border>
    <border>
      <left style="double"/>
      <right>
        <color indexed="63"/>
      </right>
      <top style="double"/>
      <bottom>
        <color indexed="63"/>
      </bottom>
    </border>
    <border>
      <left style="thin"/>
      <right style="thin"/>
      <top style="thin"/>
      <bottom style="double"/>
    </border>
    <border>
      <left style="double"/>
      <right style="double"/>
      <top style="thin"/>
      <bottom style="thin"/>
    </border>
    <border>
      <left style="double"/>
      <right style="double"/>
      <top style="double"/>
      <bottom style="medium"/>
    </border>
    <border>
      <left style="double"/>
      <right style="double"/>
      <top style="medium"/>
      <bottom style="medium"/>
    </border>
    <border>
      <left style="double"/>
      <right style="double"/>
      <top style="medium"/>
      <bottom style="thin"/>
    </border>
    <border>
      <left>
        <color indexed="63"/>
      </left>
      <right>
        <color indexed="63"/>
      </right>
      <top>
        <color indexed="63"/>
      </top>
      <bottom style="double"/>
    </border>
    <border>
      <left>
        <color indexed="63"/>
      </left>
      <right style="double"/>
      <top>
        <color indexed="63"/>
      </top>
      <bottom>
        <color indexed="63"/>
      </bottom>
    </border>
    <border>
      <left style="double"/>
      <right style="thin"/>
      <top style="thin"/>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double"/>
      <bottom>
        <color indexed="63"/>
      </bottom>
    </border>
    <border>
      <left>
        <color indexed="63"/>
      </left>
      <right>
        <color indexed="63"/>
      </right>
      <top style="double"/>
      <bottom style="thin"/>
    </border>
    <border>
      <left style="double"/>
      <right style="thin"/>
      <top style="double"/>
      <bottom style="double"/>
    </border>
    <border>
      <left style="thin"/>
      <right style="thin"/>
      <top style="double"/>
      <bottom style="double"/>
    </border>
    <border>
      <left style="double"/>
      <right>
        <color indexed="63"/>
      </right>
      <top style="double"/>
      <bottom style="double"/>
    </border>
    <border>
      <left>
        <color indexed="63"/>
      </left>
      <right>
        <color indexed="63"/>
      </right>
      <top style="double"/>
      <bottom style="double"/>
    </border>
    <border>
      <left style="thin"/>
      <right>
        <color indexed="63"/>
      </right>
      <top style="thin"/>
      <bottom style="thin"/>
    </border>
    <border>
      <left style="thin"/>
      <right>
        <color indexed="63"/>
      </right>
      <top style="thin"/>
      <bottom style="double"/>
    </border>
    <border>
      <left style="thin"/>
      <right>
        <color indexed="63"/>
      </right>
      <top style="double"/>
      <bottom style="thin"/>
    </border>
    <border>
      <left>
        <color indexed="63"/>
      </left>
      <right style="double"/>
      <top>
        <color indexed="63"/>
      </top>
      <bottom style="thin"/>
    </border>
    <border>
      <left style="thin"/>
      <right style="double"/>
      <top>
        <color indexed="63"/>
      </top>
      <bottom>
        <color indexed="63"/>
      </bottom>
    </border>
    <border>
      <left>
        <color indexed="63"/>
      </left>
      <right style="thin"/>
      <top style="double"/>
      <bottom style="double"/>
    </border>
    <border>
      <left>
        <color indexed="63"/>
      </left>
      <right style="double"/>
      <top style="double"/>
      <bottom style="double"/>
    </border>
    <border>
      <left style="double"/>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style="double"/>
      <top style="double"/>
      <bottom style="double"/>
    </border>
    <border>
      <left>
        <color indexed="63"/>
      </left>
      <right style="thin"/>
      <top>
        <color indexed="63"/>
      </top>
      <bottom style="thin"/>
    </border>
    <border>
      <left style="double"/>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957">
    <xf numFmtId="0" fontId="0" fillId="0" borderId="0" xfId="0" applyAlignment="1">
      <alignment/>
    </xf>
    <xf numFmtId="0" fontId="1" fillId="0" borderId="0" xfId="0" applyFont="1" applyAlignment="1">
      <alignment horizontal="left" vertical="top"/>
    </xf>
    <xf numFmtId="0" fontId="1" fillId="0" borderId="0" xfId="0" applyFont="1" applyAlignment="1">
      <alignment/>
    </xf>
    <xf numFmtId="0" fontId="3" fillId="0" borderId="0" xfId="0" applyFont="1" applyAlignment="1">
      <alignment/>
    </xf>
    <xf numFmtId="0" fontId="1" fillId="0" borderId="0" xfId="0" applyFont="1" applyAlignment="1">
      <alignment vertical="top" wrapText="1"/>
    </xf>
    <xf numFmtId="0" fontId="0" fillId="0" borderId="0" xfId="0" applyBorder="1" applyAlignment="1">
      <alignment/>
    </xf>
    <xf numFmtId="0" fontId="3" fillId="0" borderId="0" xfId="0" applyFont="1" applyAlignment="1">
      <alignment vertical="top"/>
    </xf>
    <xf numFmtId="0" fontId="1" fillId="0" borderId="1" xfId="0" applyFont="1" applyBorder="1" applyAlignment="1">
      <alignment horizontal="center" vertical="center" wrapText="1"/>
    </xf>
    <xf numFmtId="0" fontId="5" fillId="0" borderId="0" xfId="0" applyFont="1" applyAlignment="1">
      <alignment vertical="top"/>
    </xf>
    <xf numFmtId="0" fontId="0" fillId="0" borderId="0" xfId="0" applyBorder="1" applyAlignment="1">
      <alignment horizontal="left" vertical="top" wrapText="1"/>
    </xf>
    <xf numFmtId="0" fontId="9" fillId="0" borderId="0" xfId="0" applyFont="1" applyAlignment="1">
      <alignment horizontal="center" vertical="top" wrapText="1"/>
    </xf>
    <xf numFmtId="0" fontId="7" fillId="0" borderId="0" xfId="0" applyFont="1" applyAlignment="1">
      <alignment wrapText="1"/>
    </xf>
    <xf numFmtId="0" fontId="8" fillId="0" borderId="0" xfId="0" applyFont="1" applyAlignment="1">
      <alignment vertical="top" wrapText="1"/>
    </xf>
    <xf numFmtId="0" fontId="0"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Border="1" applyAlignment="1">
      <alignment horizontal="left" vertical="top" wrapText="1"/>
    </xf>
    <xf numFmtId="0" fontId="1" fillId="0" borderId="0" xfId="0" applyFont="1" applyBorder="1" applyAlignment="1">
      <alignment horizontal="center" vertical="center"/>
    </xf>
    <xf numFmtId="0" fontId="0" fillId="0" borderId="0" xfId="0" applyFont="1" applyAlignment="1">
      <alignment vertical="top" wrapText="1"/>
    </xf>
    <xf numFmtId="0" fontId="0" fillId="0" borderId="0" xfId="0" applyAlignment="1">
      <alignment horizontal="center" vertical="center" wrapText="1"/>
    </xf>
    <xf numFmtId="0" fontId="0" fillId="0" borderId="0" xfId="0" applyBorder="1" applyAlignment="1">
      <alignment horizontal="center" vertical="center" wrapText="1"/>
    </xf>
    <xf numFmtId="0" fontId="12" fillId="0" borderId="2" xfId="0" applyFont="1" applyBorder="1" applyAlignment="1">
      <alignment vertical="top" wrapText="1"/>
    </xf>
    <xf numFmtId="0" fontId="12" fillId="0" borderId="2" xfId="0" applyFont="1" applyBorder="1" applyAlignment="1">
      <alignment vertical="center" wrapText="1"/>
    </xf>
    <xf numFmtId="0" fontId="3" fillId="0" borderId="0" xfId="0" applyFont="1" applyAlignment="1">
      <alignment horizontal="left" vertical="top" wrapText="1"/>
    </xf>
    <xf numFmtId="49" fontId="1" fillId="0" borderId="1" xfId="0" applyNumberFormat="1" applyFont="1" applyBorder="1" applyAlignment="1">
      <alignment horizontal="center"/>
    </xf>
    <xf numFmtId="0" fontId="4" fillId="0" borderId="0" xfId="0" applyFont="1" applyAlignment="1">
      <alignment wrapText="1"/>
    </xf>
    <xf numFmtId="0" fontId="0" fillId="2" borderId="0" xfId="0" applyFill="1" applyAlignment="1">
      <alignment/>
    </xf>
    <xf numFmtId="37" fontId="0" fillId="2" borderId="0" xfId="0" applyNumberFormat="1" applyFill="1" applyAlignment="1">
      <alignment/>
    </xf>
    <xf numFmtId="0" fontId="0" fillId="0" borderId="0" xfId="0" applyFill="1" applyAlignment="1">
      <alignment/>
    </xf>
    <xf numFmtId="0" fontId="0" fillId="3" borderId="0" xfId="0" applyFill="1" applyAlignment="1">
      <alignment/>
    </xf>
    <xf numFmtId="1" fontId="0" fillId="0" borderId="0" xfId="0" applyNumberFormat="1" applyFont="1" applyAlignment="1">
      <alignment horizontal="right" vertical="top" wrapText="1"/>
    </xf>
    <xf numFmtId="37" fontId="0" fillId="0" borderId="0" xfId="0" applyNumberFormat="1" applyFill="1" applyBorder="1" applyAlignment="1">
      <alignment/>
    </xf>
    <xf numFmtId="37" fontId="0" fillId="0" borderId="0" xfId="0" applyNumberFormat="1" applyAlignment="1">
      <alignment/>
    </xf>
    <xf numFmtId="0" fontId="19" fillId="0" borderId="0" xfId="0" applyFont="1" applyAlignment="1">
      <alignment/>
    </xf>
    <xf numFmtId="0" fontId="1" fillId="0" borderId="3" xfId="0" applyFont="1" applyBorder="1" applyAlignment="1">
      <alignment vertical="center"/>
    </xf>
    <xf numFmtId="0" fontId="0" fillId="0" borderId="3" xfId="0" applyFont="1" applyBorder="1" applyAlignment="1">
      <alignment vertical="center" wrapText="1"/>
    </xf>
    <xf numFmtId="0" fontId="0" fillId="0" borderId="3" xfId="0" applyFont="1" applyBorder="1" applyAlignment="1">
      <alignment vertical="center"/>
    </xf>
    <xf numFmtId="37" fontId="19" fillId="0" borderId="4" xfId="0" applyNumberFormat="1" applyFont="1" applyBorder="1" applyAlignment="1">
      <alignment horizontal="right"/>
    </xf>
    <xf numFmtId="0" fontId="0" fillId="0" borderId="3" xfId="0" applyFont="1" applyBorder="1" applyAlignment="1">
      <alignment/>
    </xf>
    <xf numFmtId="0" fontId="1" fillId="0" borderId="1" xfId="0" applyFont="1" applyFill="1" applyBorder="1" applyAlignment="1">
      <alignment horizontal="center" vertical="center"/>
    </xf>
    <xf numFmtId="0" fontId="1" fillId="0" borderId="5" xfId="0" applyFont="1" applyFill="1" applyBorder="1" applyAlignment="1">
      <alignment horizontal="center" vertical="center"/>
    </xf>
    <xf numFmtId="9" fontId="19" fillId="0" borderId="6" xfId="21" applyFont="1" applyBorder="1" applyAlignment="1">
      <alignment horizontal="right"/>
    </xf>
    <xf numFmtId="9" fontId="19" fillId="0" borderId="0" xfId="21" applyFont="1" applyBorder="1" applyAlignment="1">
      <alignment horizontal="right"/>
    </xf>
    <xf numFmtId="0" fontId="1" fillId="0" borderId="0" xfId="0" applyFont="1" applyFill="1" applyBorder="1" applyAlignment="1">
      <alignment horizontal="left" vertical="top"/>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6" fillId="0" borderId="0" xfId="0" applyFont="1" applyBorder="1" applyAlignment="1">
      <alignment/>
    </xf>
    <xf numFmtId="0" fontId="0" fillId="0" borderId="0" xfId="0" applyFill="1" applyBorder="1" applyAlignment="1">
      <alignment horizontal="left" vertical="top" wrapText="1"/>
    </xf>
    <xf numFmtId="0" fontId="20" fillId="0" borderId="0" xfId="0" applyFont="1" applyFill="1" applyBorder="1" applyAlignment="1">
      <alignment horizontal="left" vertical="top" wrapText="1"/>
    </xf>
    <xf numFmtId="0" fontId="20" fillId="0" borderId="0" xfId="0" applyFont="1" applyFill="1" applyBorder="1" applyAlignment="1">
      <alignment horizontal="left" wrapText="1"/>
    </xf>
    <xf numFmtId="0" fontId="0" fillId="0" borderId="0" xfId="0" applyFill="1" applyAlignment="1">
      <alignment/>
    </xf>
    <xf numFmtId="0" fontId="2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2" fillId="0" borderId="0" xfId="0" applyFont="1" applyFill="1" applyBorder="1" applyAlignment="1">
      <alignment horizontal="right"/>
    </xf>
    <xf numFmtId="0" fontId="19" fillId="0" borderId="0" xfId="0" applyFont="1" applyFill="1" applyBorder="1" applyAlignment="1">
      <alignment horizontal="right"/>
    </xf>
    <xf numFmtId="0" fontId="0" fillId="0" borderId="0" xfId="0" applyFill="1" applyBorder="1" applyAlignment="1">
      <alignment horizontal="left" vertical="center" wrapText="1"/>
    </xf>
    <xf numFmtId="37" fontId="19" fillId="0" borderId="0" xfId="15" applyNumberFormat="1" applyFont="1" applyFill="1" applyBorder="1" applyAlignment="1">
      <alignment horizontal="right"/>
    </xf>
    <xf numFmtId="37" fontId="20" fillId="0" borderId="0" xfId="15" applyNumberFormat="1" applyFont="1" applyFill="1" applyBorder="1" applyAlignment="1">
      <alignment horizontal="right"/>
    </xf>
    <xf numFmtId="0" fontId="20" fillId="0" borderId="0" xfId="0" applyFont="1" applyFill="1" applyBorder="1" applyAlignment="1">
      <alignment horizontal="right"/>
    </xf>
    <xf numFmtId="37" fontId="20" fillId="0" borderId="0" xfId="15" applyNumberFormat="1" applyFont="1" applyFill="1" applyBorder="1" applyAlignment="1">
      <alignment horizontal="right"/>
    </xf>
    <xf numFmtId="37" fontId="20" fillId="0" borderId="0" xfId="0" applyNumberFormat="1" applyFont="1" applyFill="1" applyBorder="1" applyAlignment="1">
      <alignment horizontal="right"/>
    </xf>
    <xf numFmtId="0" fontId="2" fillId="0" borderId="0" xfId="0" applyFont="1" applyFill="1" applyBorder="1" applyAlignment="1">
      <alignment horizontal="center" vertical="center" wrapText="1"/>
    </xf>
    <xf numFmtId="37" fontId="19" fillId="0" borderId="0" xfId="0" applyNumberFormat="1" applyFont="1" applyFill="1" applyBorder="1" applyAlignment="1">
      <alignment horizontal="right"/>
    </xf>
    <xf numFmtId="37" fontId="20" fillId="0" borderId="0" xfId="0" applyNumberFormat="1" applyFont="1" applyFill="1" applyBorder="1" applyAlignment="1">
      <alignment horizontal="right"/>
    </xf>
    <xf numFmtId="0" fontId="0" fillId="0" borderId="0" xfId="0" applyFill="1" applyAlignment="1">
      <alignment horizontal="left" vertical="center" wrapText="1"/>
    </xf>
    <xf numFmtId="0" fontId="0" fillId="0" borderId="0" xfId="0" applyFill="1" applyAlignment="1">
      <alignment horizontal="left" vertical="center"/>
    </xf>
    <xf numFmtId="0" fontId="0" fillId="0" borderId="0" xfId="0" applyFill="1" applyBorder="1" applyAlignment="1">
      <alignment/>
    </xf>
    <xf numFmtId="0" fontId="0" fillId="0" borderId="0" xfId="0" applyFill="1" applyAlignment="1">
      <alignment horizontal="right"/>
    </xf>
    <xf numFmtId="0" fontId="0" fillId="0" borderId="0" xfId="0" applyFill="1" applyBorder="1" applyAlignment="1">
      <alignment horizontal="right"/>
    </xf>
    <xf numFmtId="0" fontId="0" fillId="0" borderId="0" xfId="0" applyFill="1" applyAlignment="1">
      <alignment horizontal="left" vertical="top" wrapText="1"/>
    </xf>
    <xf numFmtId="0" fontId="1" fillId="4" borderId="1" xfId="0" applyFont="1" applyFill="1" applyBorder="1" applyAlignment="1">
      <alignment horizontal="center" vertical="center"/>
    </xf>
    <xf numFmtId="0" fontId="1" fillId="4" borderId="5" xfId="0" applyFont="1" applyFill="1" applyBorder="1" applyAlignment="1">
      <alignment horizontal="center" vertical="center"/>
    </xf>
    <xf numFmtId="37" fontId="1" fillId="4" borderId="6" xfId="15" applyNumberFormat="1" applyFont="1" applyFill="1" applyBorder="1" applyAlignment="1">
      <alignment horizontal="right"/>
    </xf>
    <xf numFmtId="0" fontId="1" fillId="4" borderId="9" xfId="0" applyFont="1" applyFill="1" applyBorder="1" applyAlignment="1">
      <alignment vertical="center"/>
    </xf>
    <xf numFmtId="0" fontId="3" fillId="0" borderId="0" xfId="0" applyFont="1" applyFill="1" applyAlignment="1">
      <alignment horizontal="left" vertical="top"/>
    </xf>
    <xf numFmtId="0" fontId="3" fillId="0" borderId="0" xfId="0" applyFont="1" applyFill="1" applyAlignment="1">
      <alignment/>
    </xf>
    <xf numFmtId="0" fontId="1" fillId="0" borderId="0" xfId="0" applyFont="1" applyFill="1" applyAlignment="1">
      <alignment horizontal="left" vertical="top"/>
    </xf>
    <xf numFmtId="0" fontId="1" fillId="0" borderId="0" xfId="0" applyFont="1" applyFill="1" applyAlignment="1">
      <alignment/>
    </xf>
    <xf numFmtId="0" fontId="2" fillId="4" borderId="7" xfId="0" applyFont="1" applyFill="1" applyBorder="1" applyAlignment="1">
      <alignment horizontal="center" wrapText="1"/>
    </xf>
    <xf numFmtId="0" fontId="7" fillId="4" borderId="10" xfId="0" applyFont="1" applyFill="1" applyBorder="1" applyAlignment="1">
      <alignment vertical="top" wrapText="1"/>
    </xf>
    <xf numFmtId="0" fontId="1" fillId="4" borderId="10" xfId="0" applyFont="1" applyFill="1" applyBorder="1" applyAlignment="1">
      <alignment/>
    </xf>
    <xf numFmtId="0" fontId="0" fillId="0" borderId="3" xfId="0" applyFont="1" applyBorder="1" applyAlignment="1">
      <alignment horizontal="left" vertical="top" wrapText="1"/>
    </xf>
    <xf numFmtId="0" fontId="1" fillId="4" borderId="11" xfId="0" applyFont="1" applyFill="1" applyBorder="1" applyAlignment="1">
      <alignment horizontal="center" vertical="center"/>
    </xf>
    <xf numFmtId="1" fontId="0" fillId="0" borderId="0" xfId="0" applyNumberFormat="1" applyFill="1" applyAlignment="1">
      <alignment/>
    </xf>
    <xf numFmtId="0" fontId="2" fillId="4" borderId="7" xfId="0" applyFont="1" applyFill="1" applyBorder="1" applyAlignment="1">
      <alignment horizontal="center"/>
    </xf>
    <xf numFmtId="0" fontId="2" fillId="4" borderId="8" xfId="0" applyFont="1" applyFill="1" applyBorder="1" applyAlignment="1">
      <alignment horizontal="center"/>
    </xf>
    <xf numFmtId="0" fontId="5" fillId="4" borderId="12" xfId="0" applyFont="1" applyFill="1" applyBorder="1" applyAlignment="1">
      <alignment vertical="center"/>
    </xf>
    <xf numFmtId="2" fontId="0" fillId="0" borderId="13" xfId="0" applyNumberFormat="1" applyFont="1" applyBorder="1" applyAlignment="1">
      <alignment horizontal="right" wrapText="1"/>
    </xf>
    <xf numFmtId="0" fontId="1" fillId="4" borderId="14" xfId="0" applyFont="1" applyFill="1" applyBorder="1" applyAlignment="1">
      <alignment horizontal="center" vertical="center"/>
    </xf>
    <xf numFmtId="0" fontId="0" fillId="0" borderId="3" xfId="0" applyFont="1" applyBorder="1" applyAlignment="1">
      <alignment vertical="top" wrapText="1"/>
    </xf>
    <xf numFmtId="0" fontId="0" fillId="0" borderId="9" xfId="0" applyFont="1" applyBorder="1" applyAlignment="1">
      <alignment vertical="top" wrapText="1"/>
    </xf>
    <xf numFmtId="0" fontId="0" fillId="4" borderId="1" xfId="0" applyFont="1" applyFill="1" applyBorder="1" applyAlignment="1">
      <alignment horizontal="center"/>
    </xf>
    <xf numFmtId="0" fontId="0" fillId="4" borderId="5" xfId="0" applyFont="1" applyFill="1" applyBorder="1" applyAlignment="1">
      <alignment horizontal="center"/>
    </xf>
    <xf numFmtId="170" fontId="7" fillId="4" borderId="8" xfId="0" applyNumberFormat="1" applyFont="1" applyFill="1" applyBorder="1" applyAlignment="1">
      <alignment horizontal="right" wrapText="1"/>
    </xf>
    <xf numFmtId="0" fontId="19" fillId="0" borderId="0" xfId="0" applyFont="1" applyAlignment="1">
      <alignment/>
    </xf>
    <xf numFmtId="0" fontId="2" fillId="4" borderId="8" xfId="0" applyFont="1" applyFill="1" applyBorder="1" applyAlignment="1">
      <alignment horizontal="center" wrapText="1"/>
    </xf>
    <xf numFmtId="0" fontId="12" fillId="0" borderId="5" xfId="0" applyFont="1" applyFill="1" applyBorder="1" applyAlignment="1">
      <alignment horizontal="center" vertical="center"/>
    </xf>
    <xf numFmtId="0" fontId="12" fillId="0" borderId="5" xfId="0" applyFont="1" applyBorder="1" applyAlignment="1">
      <alignment horizontal="center" vertical="center"/>
    </xf>
    <xf numFmtId="176" fontId="12" fillId="0" borderId="5" xfId="21" applyNumberFormat="1" applyFont="1" applyBorder="1" applyAlignment="1">
      <alignment horizontal="center" vertical="center"/>
    </xf>
    <xf numFmtId="177" fontId="12" fillId="0" borderId="5" xfId="17" applyNumberFormat="1" applyFont="1" applyBorder="1" applyAlignment="1">
      <alignment horizontal="center" vertical="center"/>
    </xf>
    <xf numFmtId="177" fontId="12" fillId="0" borderId="15" xfId="17" applyNumberFormat="1" applyFont="1" applyBorder="1" applyAlignment="1">
      <alignment horizontal="center" vertical="center"/>
    </xf>
    <xf numFmtId="0" fontId="12" fillId="4" borderId="16" xfId="0" applyFont="1" applyFill="1" applyBorder="1" applyAlignment="1">
      <alignment/>
    </xf>
    <xf numFmtId="0" fontId="2" fillId="4" borderId="17" xfId="0" applyFont="1" applyFill="1" applyBorder="1" applyAlignment="1">
      <alignment/>
    </xf>
    <xf numFmtId="0" fontId="12" fillId="0" borderId="12" xfId="0" applyFont="1" applyBorder="1" applyAlignment="1">
      <alignment vertical="top"/>
    </xf>
    <xf numFmtId="0" fontId="12" fillId="0" borderId="12" xfId="0" applyFont="1" applyBorder="1" applyAlignment="1">
      <alignment vertical="center"/>
    </xf>
    <xf numFmtId="0" fontId="12" fillId="0" borderId="18" xfId="0" applyFont="1" applyBorder="1" applyAlignment="1">
      <alignment vertical="top"/>
    </xf>
    <xf numFmtId="0" fontId="12" fillId="0" borderId="19" xfId="0" applyFont="1" applyBorder="1" applyAlignment="1">
      <alignment vertical="top" wrapText="1"/>
    </xf>
    <xf numFmtId="0" fontId="0" fillId="0" borderId="0" xfId="0" applyFont="1" applyAlignment="1">
      <alignment/>
    </xf>
    <xf numFmtId="49" fontId="1" fillId="0" borderId="5" xfId="0" applyNumberFormat="1" applyFont="1" applyBorder="1" applyAlignment="1">
      <alignment horizontal="center"/>
    </xf>
    <xf numFmtId="0" fontId="1" fillId="0" borderId="3" xfId="0" applyFont="1" applyBorder="1" applyAlignment="1">
      <alignment vertical="center" wrapText="1"/>
    </xf>
    <xf numFmtId="0" fontId="1" fillId="0" borderId="5" xfId="0" applyFont="1" applyBorder="1" applyAlignment="1">
      <alignment horizontal="center" vertical="center" wrapText="1"/>
    </xf>
    <xf numFmtId="0" fontId="1" fillId="4" borderId="20" xfId="0" applyFont="1" applyFill="1" applyBorder="1" applyAlignment="1">
      <alignment vertical="top"/>
    </xf>
    <xf numFmtId="9" fontId="1" fillId="4" borderId="21" xfId="21" applyFont="1" applyFill="1" applyBorder="1" applyAlignment="1">
      <alignment horizontal="center" vertical="center"/>
    </xf>
    <xf numFmtId="0" fontId="12" fillId="0" borderId="22" xfId="0" applyFont="1" applyBorder="1" applyAlignment="1">
      <alignment horizontal="left" vertical="top" wrapText="1"/>
    </xf>
    <xf numFmtId="0" fontId="25" fillId="4" borderId="23" xfId="0" applyFont="1" applyFill="1" applyBorder="1" applyAlignment="1">
      <alignment horizontal="center" vertical="center" wrapText="1"/>
    </xf>
    <xf numFmtId="0" fontId="0" fillId="0" borderId="10" xfId="0" applyFont="1" applyFill="1" applyBorder="1" applyAlignment="1">
      <alignment horizontal="left" vertical="top" wrapText="1"/>
    </xf>
    <xf numFmtId="0" fontId="14" fillId="0" borderId="24" xfId="0" applyFont="1" applyBorder="1" applyAlignment="1">
      <alignment horizontal="left" vertical="top" wrapText="1"/>
    </xf>
    <xf numFmtId="0" fontId="0" fillId="4" borderId="24" xfId="0" applyFont="1" applyFill="1" applyBorder="1" applyAlignment="1">
      <alignment horizontal="left" vertical="top" wrapText="1"/>
    </xf>
    <xf numFmtId="0" fontId="10" fillId="0" borderId="24" xfId="0" applyFont="1" applyBorder="1" applyAlignment="1">
      <alignment horizontal="left" vertical="top" wrapText="1"/>
    </xf>
    <xf numFmtId="0" fontId="11" fillId="0" borderId="24" xfId="0" applyFont="1" applyBorder="1" applyAlignment="1">
      <alignment horizontal="left" vertical="top" wrapText="1"/>
    </xf>
    <xf numFmtId="0" fontId="0" fillId="0" borderId="24" xfId="0" applyFont="1" applyBorder="1" applyAlignment="1">
      <alignment horizontal="left" vertical="top" wrapText="1"/>
    </xf>
    <xf numFmtId="0" fontId="6" fillId="0" borderId="24" xfId="0" applyFont="1" applyBorder="1" applyAlignment="1">
      <alignment horizontal="left" vertical="top" wrapText="1"/>
    </xf>
    <xf numFmtId="0" fontId="10" fillId="0" borderId="25" xfId="0" applyFont="1" applyBorder="1" applyAlignment="1">
      <alignment horizontal="left" vertical="top" wrapText="1"/>
    </xf>
    <xf numFmtId="0" fontId="0" fillId="0" borderId="22" xfId="0" applyFont="1" applyBorder="1" applyAlignment="1">
      <alignment horizontal="left" vertical="top" wrapText="1"/>
    </xf>
    <xf numFmtId="0" fontId="17" fillId="0" borderId="22" xfId="20" applyFont="1" applyBorder="1" applyAlignment="1">
      <alignment/>
    </xf>
    <xf numFmtId="0" fontId="28" fillId="0" borderId="26" xfId="20" applyFont="1" applyBorder="1" applyAlignment="1">
      <alignment/>
    </xf>
    <xf numFmtId="0" fontId="29" fillId="0" borderId="0" xfId="20" applyFont="1" applyBorder="1" applyAlignment="1">
      <alignment/>
    </xf>
    <xf numFmtId="0" fontId="30" fillId="0" borderId="0" xfId="20" applyFont="1" applyBorder="1" applyAlignment="1">
      <alignment/>
    </xf>
    <xf numFmtId="0" fontId="29" fillId="0" borderId="0" xfId="20" applyFont="1" applyAlignment="1">
      <alignment/>
    </xf>
    <xf numFmtId="0" fontId="0" fillId="0" borderId="0" xfId="0" applyFill="1" applyAlignment="1">
      <alignment horizontal="left" vertical="top"/>
    </xf>
    <xf numFmtId="0" fontId="1" fillId="4" borderId="1" xfId="0" applyFont="1" applyFill="1" applyBorder="1" applyAlignment="1">
      <alignment horizontal="center" vertical="center" wrapText="1"/>
    </xf>
    <xf numFmtId="0" fontId="1" fillId="0" borderId="27" xfId="0" applyFont="1" applyFill="1" applyBorder="1" applyAlignment="1">
      <alignment horizontal="left" vertical="top"/>
    </xf>
    <xf numFmtId="0" fontId="0" fillId="0" borderId="3" xfId="0" applyFont="1" applyFill="1" applyBorder="1" applyAlignment="1">
      <alignment/>
    </xf>
    <xf numFmtId="0" fontId="0" fillId="0" borderId="9" xfId="0" applyFont="1" applyFill="1" applyBorder="1" applyAlignment="1">
      <alignment/>
    </xf>
    <xf numFmtId="49" fontId="0" fillId="0" borderId="3" xfId="0" applyNumberFormat="1" applyFont="1" applyFill="1" applyBorder="1" applyAlignment="1">
      <alignment/>
    </xf>
    <xf numFmtId="0" fontId="0" fillId="0" borderId="28" xfId="0" applyFont="1" applyFill="1" applyBorder="1" applyAlignment="1">
      <alignment/>
    </xf>
    <xf numFmtId="0" fontId="1" fillId="4" borderId="16" xfId="0" applyFont="1" applyFill="1" applyBorder="1" applyAlignment="1">
      <alignment/>
    </xf>
    <xf numFmtId="0" fontId="1" fillId="4" borderId="0" xfId="0" applyFont="1" applyFill="1" applyAlignment="1">
      <alignment/>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 fillId="0" borderId="3" xfId="0" applyFont="1" applyFill="1" applyBorder="1" applyAlignment="1">
      <alignment vertical="center"/>
    </xf>
    <xf numFmtId="0" fontId="0" fillId="4" borderId="10" xfId="0" applyFont="1" applyFill="1" applyBorder="1" applyAlignment="1">
      <alignment/>
    </xf>
    <xf numFmtId="0" fontId="0" fillId="4" borderId="3" xfId="0" applyFont="1" applyFill="1" applyBorder="1" applyAlignment="1">
      <alignment/>
    </xf>
    <xf numFmtId="0" fontId="0" fillId="4" borderId="9" xfId="0" applyFont="1" applyFill="1" applyBorder="1" applyAlignment="1">
      <alignment/>
    </xf>
    <xf numFmtId="0" fontId="3" fillId="4" borderId="0" xfId="0" applyFont="1" applyFill="1" applyAlignment="1">
      <alignment horizontal="left" vertical="center" wrapText="1"/>
    </xf>
    <xf numFmtId="0" fontId="3" fillId="4" borderId="0" xfId="0" applyFont="1" applyFill="1" applyAlignment="1">
      <alignment/>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2" fillId="0" borderId="7" xfId="0" applyFont="1" applyFill="1" applyBorder="1" applyAlignment="1">
      <alignment horizontal="center" wrapText="1"/>
    </xf>
    <xf numFmtId="0" fontId="2" fillId="0" borderId="11" xfId="0" applyFont="1" applyFill="1" applyBorder="1" applyAlignment="1">
      <alignment horizontal="center" wrapText="1"/>
    </xf>
    <xf numFmtId="0" fontId="1" fillId="0" borderId="7" xfId="0" applyFont="1" applyFill="1" applyBorder="1" applyAlignment="1">
      <alignment horizont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0" fillId="0" borderId="3" xfId="0" applyFont="1" applyFill="1" applyBorder="1" applyAlignment="1">
      <alignment vertical="top" wrapText="1"/>
    </xf>
    <xf numFmtId="0" fontId="1" fillId="0" borderId="1" xfId="0" applyFont="1" applyFill="1" applyBorder="1" applyAlignment="1">
      <alignment horizontal="center" wrapText="1"/>
    </xf>
    <xf numFmtId="0" fontId="1" fillId="0" borderId="10" xfId="0" applyFont="1" applyFill="1" applyBorder="1" applyAlignment="1">
      <alignment vertical="center"/>
    </xf>
    <xf numFmtId="0" fontId="1" fillId="0" borderId="10" xfId="0" applyFont="1" applyFill="1" applyBorder="1" applyAlignment="1">
      <alignment/>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0" fillId="4" borderId="10" xfId="0" applyFont="1" applyFill="1" applyBorder="1" applyAlignment="1">
      <alignment vertical="top" wrapText="1"/>
    </xf>
    <xf numFmtId="0" fontId="0" fillId="4" borderId="3" xfId="0" applyFont="1" applyFill="1" applyBorder="1" applyAlignment="1">
      <alignment vertical="top" wrapText="1"/>
    </xf>
    <xf numFmtId="9" fontId="0" fillId="0" borderId="7"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9" xfId="0" applyFont="1" applyFill="1" applyBorder="1" applyAlignment="1">
      <alignment horizontal="left" vertical="top"/>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2" fillId="4" borderId="12" xfId="0" applyFont="1" applyFill="1" applyBorder="1" applyAlignment="1">
      <alignment vertical="top"/>
    </xf>
    <xf numFmtId="0" fontId="12" fillId="4" borderId="2" xfId="0" applyFont="1" applyFill="1" applyBorder="1" applyAlignment="1">
      <alignment vertical="top" wrapText="1"/>
    </xf>
    <xf numFmtId="0" fontId="12" fillId="4" borderId="5" xfId="0" applyFont="1" applyFill="1" applyBorder="1" applyAlignment="1">
      <alignment horizontal="center" vertical="center"/>
    </xf>
    <xf numFmtId="177" fontId="12" fillId="4" borderId="5" xfId="17" applyNumberFormat="1" applyFont="1" applyFill="1" applyBorder="1" applyAlignment="1">
      <alignment horizontal="center" vertical="center"/>
    </xf>
    <xf numFmtId="0" fontId="12" fillId="0" borderId="2" xfId="0" applyFont="1" applyFill="1" applyBorder="1" applyAlignment="1">
      <alignment vertical="top" wrapText="1"/>
    </xf>
    <xf numFmtId="0" fontId="1" fillId="0" borderId="0" xfId="0" applyFont="1" applyFill="1" applyBorder="1" applyAlignment="1">
      <alignment horizontal="center"/>
    </xf>
    <xf numFmtId="178" fontId="1" fillId="0" borderId="0" xfId="17" applyNumberFormat="1" applyFont="1" applyFill="1" applyBorder="1" applyAlignment="1">
      <alignment horizontal="center"/>
    </xf>
    <xf numFmtId="171" fontId="1" fillId="0" borderId="1" xfId="0" applyNumberFormat="1" applyFont="1" applyFill="1" applyBorder="1" applyAlignment="1">
      <alignment horizontal="center" vertical="center"/>
    </xf>
    <xf numFmtId="0" fontId="2" fillId="0" borderId="7" xfId="0" applyFont="1" applyFill="1" applyBorder="1" applyAlignment="1">
      <alignment horizontal="center"/>
    </xf>
    <xf numFmtId="0" fontId="2" fillId="0" borderId="8" xfId="0" applyFont="1" applyFill="1" applyBorder="1" applyAlignment="1">
      <alignment horizontal="center"/>
    </xf>
    <xf numFmtId="0" fontId="1" fillId="0" borderId="3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0" fillId="4" borderId="24" xfId="0" applyFont="1" applyFill="1" applyBorder="1" applyAlignment="1">
      <alignment horizontal="left" vertical="top" wrapText="1"/>
    </xf>
    <xf numFmtId="0" fontId="1" fillId="4" borderId="24" xfId="0" applyFont="1" applyFill="1" applyBorder="1" applyAlignment="1">
      <alignment horizontal="center" vertical="top" wrapText="1"/>
    </xf>
    <xf numFmtId="0" fontId="3" fillId="0" borderId="0" xfId="0" applyFont="1" applyFill="1" applyBorder="1" applyAlignment="1">
      <alignment/>
    </xf>
    <xf numFmtId="0" fontId="3" fillId="0" borderId="0" xfId="0" applyFont="1" applyFill="1" applyAlignment="1">
      <alignment vertical="top"/>
    </xf>
    <xf numFmtId="0" fontId="12" fillId="4" borderId="20" xfId="0" applyFont="1" applyFill="1" applyBorder="1" applyAlignment="1">
      <alignment/>
    </xf>
    <xf numFmtId="0" fontId="12" fillId="0" borderId="31" xfId="0" applyFont="1" applyFill="1" applyBorder="1" applyAlignment="1">
      <alignment vertical="top"/>
    </xf>
    <xf numFmtId="178" fontId="12" fillId="4" borderId="5" xfId="17" applyNumberFormat="1" applyFont="1" applyFill="1" applyBorder="1" applyAlignment="1">
      <alignment horizontal="center" vertical="center"/>
    </xf>
    <xf numFmtId="0" fontId="12" fillId="0" borderId="12" xfId="0" applyFont="1" applyFill="1" applyBorder="1" applyAlignment="1">
      <alignment vertical="top"/>
    </xf>
    <xf numFmtId="0" fontId="12" fillId="4" borderId="18" xfId="0" applyFont="1" applyFill="1" applyBorder="1" applyAlignment="1">
      <alignment vertical="top"/>
    </xf>
    <xf numFmtId="0" fontId="12" fillId="4" borderId="19" xfId="0" applyFont="1" applyFill="1" applyBorder="1" applyAlignment="1">
      <alignment vertical="top" wrapText="1"/>
    </xf>
    <xf numFmtId="178" fontId="12" fillId="4" borderId="15" xfId="17" applyNumberFormat="1" applyFont="1" applyFill="1" applyBorder="1" applyAlignment="1">
      <alignment horizontal="center" vertical="center"/>
    </xf>
    <xf numFmtId="0" fontId="10" fillId="0" borderId="24" xfId="0" applyFont="1" applyFill="1" applyBorder="1" applyAlignment="1">
      <alignment horizontal="left" vertical="top"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4" fillId="0" borderId="0" xfId="0" applyFont="1" applyBorder="1" applyAlignment="1">
      <alignment/>
    </xf>
    <xf numFmtId="0" fontId="1" fillId="0" borderId="0" xfId="0" applyFont="1" applyAlignment="1">
      <alignment horizontal="left" vertical="center"/>
    </xf>
    <xf numFmtId="0" fontId="0" fillId="0" borderId="0" xfId="0" applyFont="1" applyAlignment="1">
      <alignment horizontal="left" vertical="center" wrapText="1"/>
    </xf>
    <xf numFmtId="0" fontId="0" fillId="0" borderId="12" xfId="0" applyFont="1" applyBorder="1" applyAlignment="1">
      <alignment horizontal="left" vertical="top" wrapText="1"/>
    </xf>
    <xf numFmtId="0" fontId="0" fillId="0" borderId="9" xfId="0" applyFont="1" applyFill="1" applyBorder="1" applyAlignment="1">
      <alignment horizontal="left" vertical="top" wrapText="1"/>
    </xf>
    <xf numFmtId="0" fontId="0" fillId="4" borderId="12"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2" xfId="0" applyFont="1" applyBorder="1" applyAlignment="1">
      <alignment horizontal="left" vertical="center" wrapText="1"/>
    </xf>
    <xf numFmtId="0" fontId="1" fillId="0" borderId="26" xfId="0" applyFont="1" applyFill="1" applyBorder="1" applyAlignment="1">
      <alignment horizontal="left" vertical="center" wrapText="1"/>
    </xf>
    <xf numFmtId="0" fontId="0" fillId="4" borderId="10"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0" borderId="9" xfId="0" applyFont="1" applyFill="1" applyBorder="1" applyAlignment="1">
      <alignment vertical="center"/>
    </xf>
    <xf numFmtId="0" fontId="1" fillId="0" borderId="21" xfId="0" applyFont="1" applyFill="1" applyBorder="1" applyAlignment="1">
      <alignment vertical="center"/>
    </xf>
    <xf numFmtId="0" fontId="1" fillId="4" borderId="18" xfId="0" applyFont="1" applyFill="1" applyBorder="1" applyAlignment="1">
      <alignment/>
    </xf>
    <xf numFmtId="0" fontId="1" fillId="4" borderId="32" xfId="0" applyFont="1" applyFill="1" applyBorder="1" applyAlignment="1">
      <alignment/>
    </xf>
    <xf numFmtId="0" fontId="1" fillId="0" borderId="0" xfId="0" applyFont="1" applyBorder="1" applyAlignment="1">
      <alignment horizontal="left" vertical="center" wrapText="1"/>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0" fillId="4" borderId="33" xfId="0" applyFont="1" applyFill="1" applyBorder="1" applyAlignment="1">
      <alignment horizontal="left" vertical="top" wrapText="1"/>
    </xf>
    <xf numFmtId="0" fontId="0" fillId="4" borderId="2" xfId="0" applyFont="1" applyFill="1" applyBorder="1" applyAlignment="1">
      <alignment horizontal="left" vertical="top" wrapText="1"/>
    </xf>
    <xf numFmtId="0" fontId="0" fillId="0" borderId="33" xfId="0" applyFont="1" applyBorder="1" applyAlignment="1">
      <alignment horizontal="left" vertical="top" wrapText="1"/>
    </xf>
    <xf numFmtId="0" fontId="0" fillId="0" borderId="2" xfId="0" applyFont="1" applyBorder="1" applyAlignment="1">
      <alignment horizontal="left" vertical="top" wrapText="1"/>
    </xf>
    <xf numFmtId="0" fontId="0" fillId="0" borderId="32" xfId="0" applyFont="1" applyBorder="1" applyAlignment="1">
      <alignment horizontal="left" vertical="top" wrapText="1"/>
    </xf>
    <xf numFmtId="0" fontId="0" fillId="0" borderId="6" xfId="0" applyFont="1" applyBorder="1" applyAlignment="1">
      <alignment horizontal="left" vertical="top" wrapText="1"/>
    </xf>
    <xf numFmtId="0" fontId="0" fillId="4" borderId="18" xfId="0" applyFont="1" applyFill="1" applyBorder="1" applyAlignment="1">
      <alignment horizontal="left" vertical="top" wrapText="1"/>
    </xf>
    <xf numFmtId="0" fontId="0" fillId="4" borderId="32" xfId="0" applyFont="1" applyFill="1" applyBorder="1" applyAlignment="1">
      <alignment horizontal="left" vertical="top" wrapText="1"/>
    </xf>
    <xf numFmtId="0" fontId="0" fillId="4" borderId="19"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33" xfId="0" applyFont="1" applyBorder="1" applyAlignment="1">
      <alignment horizontal="left" vertical="top" wrapText="1"/>
    </xf>
    <xf numFmtId="0" fontId="1" fillId="0" borderId="2" xfId="0" applyFont="1" applyBorder="1" applyAlignment="1">
      <alignment horizontal="left" vertical="top" wrapText="1"/>
    </xf>
    <xf numFmtId="0" fontId="0" fillId="0" borderId="19" xfId="0" applyFont="1" applyBorder="1" applyAlignment="1">
      <alignment horizontal="left" vertical="top" wrapText="1"/>
    </xf>
    <xf numFmtId="0" fontId="1" fillId="0" borderId="0" xfId="0" applyFont="1" applyFill="1" applyAlignment="1">
      <alignment vertical="top" wrapText="1"/>
    </xf>
    <xf numFmtId="0" fontId="1" fillId="0" borderId="26" xfId="0" applyFont="1" applyBorder="1" applyAlignment="1">
      <alignment horizontal="left" vertical="top" wrapText="1"/>
    </xf>
    <xf numFmtId="0" fontId="0" fillId="0" borderId="0" xfId="0" applyFont="1" applyAlignment="1">
      <alignment horizontal="left" vertical="top" wrapText="1"/>
    </xf>
    <xf numFmtId="0" fontId="1" fillId="0" borderId="0" xfId="0" applyFont="1" applyBorder="1" applyAlignment="1">
      <alignment horizontal="left" vertical="top" wrapText="1"/>
    </xf>
    <xf numFmtId="0" fontId="1" fillId="0" borderId="26" xfId="0" applyFont="1" applyBorder="1" applyAlignment="1">
      <alignment vertical="top" wrapText="1"/>
    </xf>
    <xf numFmtId="0" fontId="0" fillId="0" borderId="20" xfId="0" applyFont="1" applyBorder="1" applyAlignment="1">
      <alignment horizontal="left" vertical="top" wrapText="1"/>
    </xf>
    <xf numFmtId="0" fontId="0" fillId="0" borderId="34" xfId="0" applyFont="1" applyBorder="1" applyAlignment="1">
      <alignment horizontal="left" vertical="top" wrapText="1"/>
    </xf>
    <xf numFmtId="0" fontId="0" fillId="0" borderId="29" xfId="0" applyFont="1" applyBorder="1" applyAlignment="1">
      <alignment horizontal="left" vertical="top" wrapText="1"/>
    </xf>
    <xf numFmtId="0" fontId="0" fillId="0" borderId="16" xfId="0" applyFont="1" applyFill="1" applyBorder="1" applyAlignment="1">
      <alignment wrapText="1"/>
    </xf>
    <xf numFmtId="0" fontId="0" fillId="0" borderId="35" xfId="0" applyFont="1" applyFill="1" applyBorder="1" applyAlignment="1">
      <alignment wrapText="1"/>
    </xf>
    <xf numFmtId="0" fontId="0" fillId="0" borderId="11" xfId="0" applyFont="1" applyFill="1" applyBorder="1" applyAlignment="1">
      <alignment wrapText="1"/>
    </xf>
    <xf numFmtId="0" fontId="0" fillId="0" borderId="18" xfId="0" applyFont="1" applyBorder="1" applyAlignment="1">
      <alignment horizontal="left" vertical="top"/>
    </xf>
    <xf numFmtId="0" fontId="0" fillId="0" borderId="32" xfId="0" applyFont="1" applyBorder="1" applyAlignment="1">
      <alignment horizontal="left" vertical="top"/>
    </xf>
    <xf numFmtId="0" fontId="0" fillId="0" borderId="19" xfId="0" applyFont="1" applyBorder="1" applyAlignment="1">
      <alignment horizontal="left" vertical="top"/>
    </xf>
    <xf numFmtId="0" fontId="0" fillId="4" borderId="16" xfId="0" applyFont="1" applyFill="1" applyBorder="1" applyAlignment="1">
      <alignment horizontal="left" vertical="top" wrapText="1"/>
    </xf>
    <xf numFmtId="0" fontId="0" fillId="4" borderId="35" xfId="0" applyFont="1" applyFill="1" applyBorder="1" applyAlignment="1">
      <alignment horizontal="left" vertical="top" wrapText="1"/>
    </xf>
    <xf numFmtId="0" fontId="0" fillId="4" borderId="17"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35" xfId="0" applyFont="1" applyFill="1" applyBorder="1" applyAlignment="1">
      <alignment horizontal="left" vertical="top" wrapText="1"/>
    </xf>
    <xf numFmtId="0" fontId="1" fillId="0" borderId="11"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vertical="top" wrapText="1"/>
    </xf>
    <xf numFmtId="0" fontId="0" fillId="0" borderId="0" xfId="0" applyFont="1" applyBorder="1" applyAlignment="1">
      <alignment horizontal="left" vertical="top"/>
    </xf>
    <xf numFmtId="0" fontId="0" fillId="0" borderId="36" xfId="0" applyFont="1" applyBorder="1" applyAlignment="1">
      <alignment horizontal="left" vertical="top" wrapText="1"/>
    </xf>
    <xf numFmtId="0" fontId="0" fillId="0" borderId="37" xfId="0" applyFont="1" applyBorder="1" applyAlignment="1">
      <alignment horizontal="left" vertical="top" wrapText="1"/>
    </xf>
    <xf numFmtId="0" fontId="0" fillId="0" borderId="38" xfId="0" applyFont="1" applyBorder="1" applyAlignment="1">
      <alignment horizontal="left" vertical="top" wrapText="1"/>
    </xf>
    <xf numFmtId="0" fontId="3" fillId="0" borderId="0" xfId="0" applyFont="1" applyAlignment="1">
      <alignment horizontal="left" vertical="top"/>
    </xf>
    <xf numFmtId="0" fontId="0" fillId="0" borderId="0" xfId="0" applyFont="1" applyAlignment="1">
      <alignment horizontal="left" vertical="top"/>
    </xf>
    <xf numFmtId="0" fontId="0" fillId="0" borderId="16" xfId="0" applyFont="1" applyBorder="1" applyAlignment="1">
      <alignment horizontal="left" vertical="top" wrapText="1"/>
    </xf>
    <xf numFmtId="0" fontId="0" fillId="0" borderId="35" xfId="0" applyFont="1" applyBorder="1" applyAlignment="1">
      <alignment horizontal="left" vertical="top" wrapText="1"/>
    </xf>
    <xf numFmtId="0" fontId="0" fillId="0" borderId="17" xfId="0" applyFont="1" applyBorder="1" applyAlignment="1">
      <alignment horizontal="left" vertical="top" wrapText="1"/>
    </xf>
    <xf numFmtId="0" fontId="0" fillId="4" borderId="36" xfId="0" applyFont="1" applyFill="1" applyBorder="1" applyAlignment="1">
      <alignment horizontal="left" vertical="top" wrapText="1"/>
    </xf>
    <xf numFmtId="0" fontId="0" fillId="4" borderId="37"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0" xfId="0" applyAlignment="1">
      <alignment/>
    </xf>
    <xf numFmtId="0" fontId="0" fillId="4" borderId="35" xfId="0" applyFont="1" applyFill="1" applyBorder="1" applyAlignment="1">
      <alignment/>
    </xf>
    <xf numFmtId="0" fontId="0" fillId="4" borderId="17" xfId="0" applyFont="1" applyFill="1" applyBorder="1" applyAlignment="1">
      <alignment/>
    </xf>
    <xf numFmtId="0" fontId="1" fillId="0" borderId="0" xfId="0" applyFont="1" applyAlignment="1">
      <alignment horizontal="left" vertical="top" wrapText="1"/>
    </xf>
    <xf numFmtId="0" fontId="0" fillId="4" borderId="40" xfId="0" applyFill="1" applyBorder="1" applyAlignment="1">
      <alignment horizontal="left" vertical="top" wrapText="1"/>
    </xf>
    <xf numFmtId="0" fontId="0" fillId="4" borderId="4" xfId="0" applyFill="1" applyBorder="1" applyAlignment="1">
      <alignment horizontal="left" vertical="top" wrapText="1"/>
    </xf>
    <xf numFmtId="0" fontId="0" fillId="0" borderId="40" xfId="0" applyBorder="1" applyAlignment="1">
      <alignment horizontal="left" vertical="top" wrapText="1"/>
    </xf>
    <xf numFmtId="0" fontId="0" fillId="0" borderId="4" xfId="0" applyBorder="1" applyAlignment="1">
      <alignment horizontal="left" vertical="top" wrapText="1"/>
    </xf>
    <xf numFmtId="0" fontId="0" fillId="4" borderId="41" xfId="0" applyFill="1" applyBorder="1" applyAlignment="1">
      <alignment horizontal="left" vertical="top" wrapText="1"/>
    </xf>
    <xf numFmtId="0" fontId="0" fillId="4" borderId="6" xfId="0" applyFill="1" applyBorder="1" applyAlignment="1">
      <alignment horizontal="left" vertical="top" wrapText="1"/>
    </xf>
    <xf numFmtId="0" fontId="0" fillId="0" borderId="4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0" xfId="0" applyFont="1" applyFill="1" applyAlignment="1">
      <alignment horizontal="left" vertical="top"/>
    </xf>
    <xf numFmtId="0" fontId="1" fillId="0" borderId="0" xfId="0" applyFont="1" applyAlignment="1">
      <alignment horizontal="left" vertical="top"/>
    </xf>
    <xf numFmtId="0" fontId="3" fillId="0" borderId="0" xfId="0" applyFont="1" applyAlignment="1">
      <alignment horizontal="left" vertical="top" wrapText="1"/>
    </xf>
    <xf numFmtId="0" fontId="13" fillId="4" borderId="12" xfId="0" applyFont="1" applyFill="1" applyBorder="1" applyAlignment="1">
      <alignment horizontal="left" vertical="top" wrapText="1"/>
    </xf>
    <xf numFmtId="0" fontId="13" fillId="4" borderId="33" xfId="0" applyFont="1" applyFill="1" applyBorder="1" applyAlignment="1">
      <alignment horizontal="left" vertical="top" wrapText="1"/>
    </xf>
    <xf numFmtId="0" fontId="13" fillId="4" borderId="2" xfId="0" applyFont="1" applyFill="1" applyBorder="1" applyAlignment="1">
      <alignment horizontal="left" vertical="top" wrapText="1"/>
    </xf>
    <xf numFmtId="0" fontId="5" fillId="0" borderId="12" xfId="0" applyFont="1" applyFill="1" applyBorder="1" applyAlignment="1">
      <alignment/>
    </xf>
    <xf numFmtId="0" fontId="5" fillId="0" borderId="33" xfId="0" applyFont="1" applyFill="1" applyBorder="1" applyAlignment="1">
      <alignment/>
    </xf>
    <xf numFmtId="0" fontId="5" fillId="0" borderId="4" xfId="0" applyFont="1" applyFill="1" applyBorder="1" applyAlignment="1">
      <alignment/>
    </xf>
    <xf numFmtId="0" fontId="1" fillId="4" borderId="12" xfId="0" applyFont="1" applyFill="1" applyBorder="1" applyAlignment="1">
      <alignment horizontal="left" vertical="top" wrapText="1"/>
    </xf>
    <xf numFmtId="0" fontId="1" fillId="4" borderId="33" xfId="0" applyFont="1" applyFill="1" applyBorder="1" applyAlignment="1">
      <alignment horizontal="left" vertical="top" wrapText="1"/>
    </xf>
    <xf numFmtId="0" fontId="1" fillId="4" borderId="2" xfId="0" applyFont="1" applyFill="1" applyBorder="1" applyAlignment="1">
      <alignment horizontal="left" vertical="top"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2" fillId="0" borderId="0" xfId="0" applyFont="1" applyAlignment="1">
      <alignment horizontal="left" vertical="top" wrapText="1"/>
    </xf>
    <xf numFmtId="0" fontId="12" fillId="0" borderId="0" xfId="0" applyFont="1" applyAlignment="1">
      <alignment horizontal="left" vertical="top" wrapText="1"/>
    </xf>
    <xf numFmtId="0" fontId="27" fillId="0" borderId="0" xfId="0" applyFont="1" applyAlignment="1">
      <alignment horizontal="left" vertical="top" wrapText="1"/>
    </xf>
    <xf numFmtId="0" fontId="2" fillId="0" borderId="0" xfId="0" applyFont="1" applyAlignment="1">
      <alignment horizontal="left" vertical="top"/>
    </xf>
    <xf numFmtId="0" fontId="12" fillId="0" borderId="0" xfId="0" applyFont="1" applyAlignment="1">
      <alignment horizontal="left" vertical="top"/>
    </xf>
    <xf numFmtId="0" fontId="1" fillId="0" borderId="0" xfId="0" applyFont="1" applyAlignment="1">
      <alignment horizontal="center" vertical="center"/>
    </xf>
    <xf numFmtId="0" fontId="1" fillId="4" borderId="16" xfId="0" applyFont="1" applyFill="1" applyBorder="1" applyAlignment="1">
      <alignment horizontal="center" vertical="center"/>
    </xf>
    <xf numFmtId="0" fontId="1" fillId="4" borderId="35" xfId="0" applyFont="1" applyFill="1" applyBorder="1" applyAlignment="1">
      <alignment horizontal="center" vertical="center"/>
    </xf>
    <xf numFmtId="0" fontId="1" fillId="4" borderId="11" xfId="0" applyFont="1" applyFill="1" applyBorder="1" applyAlignment="1">
      <alignment horizontal="center" vertical="center"/>
    </xf>
    <xf numFmtId="0" fontId="31" fillId="4" borderId="0" xfId="0" applyFont="1" applyFill="1" applyAlignment="1">
      <alignment horizontal="left" vertical="top" wrapText="1"/>
    </xf>
    <xf numFmtId="0" fontId="27" fillId="4" borderId="0" xfId="0" applyFont="1" applyFill="1" applyAlignment="1">
      <alignment horizontal="left" vertical="top" wrapText="1"/>
    </xf>
    <xf numFmtId="0" fontId="31" fillId="0" borderId="0" xfId="0" applyFont="1" applyFill="1" applyAlignment="1">
      <alignment horizontal="left" vertical="top" wrapText="1"/>
    </xf>
    <xf numFmtId="0" fontId="27" fillId="0" borderId="0" xfId="0" applyFont="1" applyFill="1" applyAlignment="1">
      <alignment horizontal="left" vertical="top" wrapText="1"/>
    </xf>
    <xf numFmtId="0" fontId="26" fillId="4" borderId="0" xfId="0" applyFont="1" applyFill="1" applyAlignment="1">
      <alignment horizontal="left" vertical="top" wrapText="1"/>
    </xf>
    <xf numFmtId="0" fontId="26" fillId="0" borderId="0" xfId="0" applyFont="1" applyAlignment="1">
      <alignment horizontal="left" vertical="top" wrapText="1"/>
    </xf>
    <xf numFmtId="0" fontId="27" fillId="0" borderId="0" xfId="0" applyFont="1" applyAlignment="1">
      <alignment wrapText="1"/>
    </xf>
    <xf numFmtId="0" fontId="0" fillId="4" borderId="31" xfId="0" applyFont="1" applyFill="1" applyBorder="1" applyAlignment="1">
      <alignment horizontal="left" vertical="top" wrapText="1"/>
    </xf>
    <xf numFmtId="0" fontId="32" fillId="4" borderId="0" xfId="0" applyFont="1" applyFill="1" applyBorder="1" applyAlignment="1">
      <alignment horizontal="center" vertical="center"/>
    </xf>
    <xf numFmtId="0" fontId="0" fillId="4" borderId="0" xfId="0" applyFont="1" applyFill="1" applyBorder="1" applyAlignment="1">
      <alignment/>
    </xf>
    <xf numFmtId="0" fontId="32" fillId="0" borderId="0" xfId="0" applyFont="1" applyFill="1" applyBorder="1" applyAlignment="1">
      <alignment horizontal="center" vertical="center"/>
    </xf>
    <xf numFmtId="0" fontId="0" fillId="0" borderId="0" xfId="0" applyFont="1" applyFill="1" applyBorder="1" applyAlignment="1">
      <alignment/>
    </xf>
    <xf numFmtId="0" fontId="0" fillId="4" borderId="35" xfId="0" applyFont="1" applyFill="1" applyBorder="1" applyAlignment="1">
      <alignment horizontal="left" vertical="top" wrapText="1"/>
    </xf>
    <xf numFmtId="0" fontId="0" fillId="4" borderId="11" xfId="0" applyFont="1" applyFill="1" applyBorder="1" applyAlignment="1">
      <alignment horizontal="left" vertical="top" wrapText="1"/>
    </xf>
    <xf numFmtId="0" fontId="0" fillId="0" borderId="3" xfId="0" applyFont="1" applyFill="1" applyBorder="1" applyAlignment="1">
      <alignment/>
    </xf>
    <xf numFmtId="0" fontId="1" fillId="0"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0" fillId="4" borderId="3" xfId="0" applyFont="1" applyFill="1" applyBorder="1" applyAlignment="1">
      <alignment/>
    </xf>
    <xf numFmtId="0" fontId="1" fillId="4" borderId="1" xfId="0" applyFont="1" applyFill="1" applyBorder="1" applyAlignment="1">
      <alignment horizontal="left" vertical="top" wrapText="1"/>
    </xf>
    <xf numFmtId="0" fontId="1" fillId="4" borderId="5" xfId="0" applyFont="1" applyFill="1" applyBorder="1" applyAlignment="1">
      <alignment horizontal="left" vertical="top" wrapText="1"/>
    </xf>
    <xf numFmtId="0" fontId="1" fillId="0" borderId="40" xfId="0" applyFont="1" applyFill="1" applyBorder="1" applyAlignment="1">
      <alignment horizontal="left" wrapText="1"/>
    </xf>
    <xf numFmtId="0" fontId="1" fillId="0" borderId="4" xfId="0" applyFont="1" applyFill="1" applyBorder="1" applyAlignment="1">
      <alignment horizontal="left" wrapText="1"/>
    </xf>
    <xf numFmtId="0" fontId="1" fillId="4" borderId="40"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0" borderId="1" xfId="20" applyFont="1" applyFill="1" applyBorder="1" applyAlignment="1">
      <alignment horizontal="left" vertical="top" wrapText="1"/>
    </xf>
    <xf numFmtId="0" fontId="0" fillId="4" borderId="9" xfId="0" applyFont="1" applyFill="1" applyBorder="1" applyAlignment="1">
      <alignment horizontal="left" vertical="center" wrapText="1"/>
    </xf>
    <xf numFmtId="0" fontId="1" fillId="4" borderId="41" xfId="20" applyFont="1" applyFill="1" applyBorder="1" applyAlignment="1">
      <alignment horizontal="left" wrapText="1"/>
    </xf>
    <xf numFmtId="0" fontId="1" fillId="4" borderId="6" xfId="20" applyFont="1" applyFill="1" applyBorder="1" applyAlignment="1">
      <alignment horizontal="left" wrapText="1"/>
    </xf>
    <xf numFmtId="0" fontId="0" fillId="0" borderId="0" xfId="0" applyFont="1" applyFill="1" applyAlignment="1">
      <alignment horizontal="left" vertical="top"/>
    </xf>
    <xf numFmtId="0" fontId="0" fillId="0" borderId="0" xfId="0" applyFont="1" applyFill="1" applyAlignment="1">
      <alignment/>
    </xf>
    <xf numFmtId="0" fontId="0" fillId="0" borderId="26" xfId="0" applyFont="1" applyFill="1" applyBorder="1" applyAlignment="1">
      <alignment/>
    </xf>
    <xf numFmtId="0" fontId="0" fillId="0" borderId="0" xfId="0" applyFont="1" applyFill="1" applyAlignment="1">
      <alignment/>
    </xf>
    <xf numFmtId="49" fontId="1" fillId="4" borderId="8"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xf>
    <xf numFmtId="49" fontId="1" fillId="4" borderId="15" xfId="0" applyNumberFormat="1" applyFont="1" applyFill="1" applyBorder="1" applyAlignment="1">
      <alignment horizontal="center" vertical="center"/>
    </xf>
    <xf numFmtId="14" fontId="1" fillId="0" borderId="0" xfId="0" applyNumberFormat="1" applyFont="1" applyFill="1" applyAlignment="1" quotePrefix="1">
      <alignment/>
    </xf>
    <xf numFmtId="49" fontId="0" fillId="0" borderId="5" xfId="0" applyNumberFormat="1" applyFont="1" applyFill="1" applyBorder="1" applyAlignment="1" quotePrefix="1">
      <alignment horizontal="center" vertical="center"/>
    </xf>
    <xf numFmtId="49" fontId="0" fillId="4" borderId="5" xfId="0" applyNumberFormat="1" applyFont="1" applyFill="1" applyBorder="1" applyAlignment="1" quotePrefix="1">
      <alignment horizontal="center" vertical="center"/>
    </xf>
    <xf numFmtId="49" fontId="0" fillId="4" borderId="15" xfId="0" applyNumberFormat="1" applyFont="1" applyFill="1" applyBorder="1" applyAlignment="1" quotePrefix="1">
      <alignment horizontal="center" vertical="center"/>
    </xf>
    <xf numFmtId="14" fontId="0" fillId="0" borderId="0" xfId="0" applyNumberFormat="1" applyFont="1" applyFill="1" applyAlignment="1" quotePrefix="1">
      <alignment/>
    </xf>
    <xf numFmtId="0" fontId="0" fillId="0" borderId="0" xfId="0" applyFont="1" applyFill="1" applyAlignment="1">
      <alignment/>
    </xf>
    <xf numFmtId="49" fontId="0" fillId="4" borderId="8" xfId="0" applyNumberFormat="1" applyFont="1" applyFill="1" applyBorder="1" applyAlignment="1">
      <alignment horizontal="center" vertical="center"/>
    </xf>
    <xf numFmtId="49" fontId="0" fillId="0" borderId="5" xfId="0" applyNumberFormat="1" applyFont="1" applyFill="1" applyBorder="1" applyAlignment="1">
      <alignment horizontal="center" vertical="center"/>
    </xf>
    <xf numFmtId="49" fontId="0" fillId="4" borderId="5" xfId="0" applyNumberFormat="1" applyFont="1" applyFill="1" applyBorder="1" applyAlignment="1">
      <alignment horizontal="center" vertical="center"/>
    </xf>
    <xf numFmtId="49" fontId="1" fillId="4" borderId="5"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0" fontId="33" fillId="0" borderId="0" xfId="20" applyFont="1" applyFill="1" applyAlignment="1">
      <alignment/>
    </xf>
    <xf numFmtId="0" fontId="0" fillId="0" borderId="0" xfId="0" applyFont="1" applyFill="1" applyAlignment="1">
      <alignment/>
    </xf>
    <xf numFmtId="0" fontId="0" fillId="0" borderId="0" xfId="0" applyFont="1" applyFill="1" applyAlignment="1">
      <alignment horizontal="left" vertical="top"/>
    </xf>
    <xf numFmtId="0" fontId="34" fillId="0" borderId="0" xfId="0" applyFont="1" applyAlignment="1">
      <alignment horizontal="center" vertical="top"/>
    </xf>
    <xf numFmtId="0" fontId="0" fillId="0" borderId="0" xfId="0" applyAlignment="1">
      <alignment horizontal="center"/>
    </xf>
    <xf numFmtId="0" fontId="32" fillId="4" borderId="0" xfId="0" applyFont="1" applyFill="1" applyAlignment="1">
      <alignment horizontal="center" vertical="center"/>
    </xf>
    <xf numFmtId="0" fontId="0" fillId="0" borderId="0" xfId="0" applyFont="1" applyBorder="1" applyAlignment="1">
      <alignment horizontal="left" vertical="center" wrapText="1"/>
    </xf>
    <xf numFmtId="0" fontId="0" fillId="4" borderId="10" xfId="0" applyFont="1" applyFill="1" applyBorder="1" applyAlignment="1">
      <alignment vertical="center"/>
    </xf>
    <xf numFmtId="0" fontId="0" fillId="0" borderId="3" xfId="0" applyFont="1" applyBorder="1" applyAlignment="1">
      <alignment vertical="center" wrapText="1"/>
    </xf>
    <xf numFmtId="37" fontId="0" fillId="0" borderId="1" xfId="15" applyNumberFormat="1" applyFont="1" applyBorder="1" applyAlignment="1">
      <alignment horizontal="right"/>
    </xf>
    <xf numFmtId="37" fontId="0" fillId="0" borderId="5" xfId="15" applyNumberFormat="1" applyFont="1" applyBorder="1" applyAlignment="1">
      <alignment horizontal="right"/>
    </xf>
    <xf numFmtId="0" fontId="0" fillId="0" borderId="3" xfId="0" applyFont="1" applyBorder="1" applyAlignment="1">
      <alignment vertical="center"/>
    </xf>
    <xf numFmtId="0" fontId="24" fillId="4" borderId="3" xfId="0" applyFont="1" applyFill="1" applyBorder="1" applyAlignment="1">
      <alignment vertical="center"/>
    </xf>
    <xf numFmtId="37" fontId="1" fillId="4" borderId="1" xfId="15" applyNumberFormat="1" applyFont="1" applyFill="1" applyBorder="1" applyAlignment="1">
      <alignment horizontal="right"/>
    </xf>
    <xf numFmtId="37" fontId="1" fillId="4" borderId="5" xfId="15" applyNumberFormat="1" applyFont="1" applyFill="1" applyBorder="1" applyAlignment="1">
      <alignment horizontal="right"/>
    </xf>
    <xf numFmtId="0" fontId="24" fillId="0" borderId="1" xfId="0" applyFont="1" applyFill="1" applyBorder="1" applyAlignment="1">
      <alignment horizontal="right"/>
    </xf>
    <xf numFmtId="0" fontId="24" fillId="0" borderId="5" xfId="0" applyFont="1" applyFill="1" applyBorder="1" applyAlignment="1">
      <alignment horizontal="right"/>
    </xf>
    <xf numFmtId="0" fontId="0" fillId="0" borderId="1" xfId="0" applyFont="1" applyBorder="1" applyAlignment="1">
      <alignment horizontal="right"/>
    </xf>
    <xf numFmtId="0" fontId="0" fillId="0" borderId="5" xfId="0" applyFont="1" applyBorder="1" applyAlignment="1">
      <alignment horizontal="right"/>
    </xf>
    <xf numFmtId="0" fontId="1" fillId="4" borderId="1" xfId="0" applyFont="1" applyFill="1" applyBorder="1" applyAlignment="1">
      <alignment horizontal="right"/>
    </xf>
    <xf numFmtId="0" fontId="1" fillId="4" borderId="5" xfId="0" applyFont="1" applyFill="1" applyBorder="1" applyAlignment="1">
      <alignment horizontal="right"/>
    </xf>
    <xf numFmtId="0" fontId="0" fillId="0" borderId="1" xfId="0" applyFont="1" applyFill="1" applyBorder="1" applyAlignment="1">
      <alignment horizontal="right"/>
    </xf>
    <xf numFmtId="0" fontId="0" fillId="0" borderId="5" xfId="0" applyFont="1" applyFill="1" applyBorder="1" applyAlignment="1">
      <alignment horizontal="right"/>
    </xf>
    <xf numFmtId="0" fontId="0" fillId="0" borderId="12" xfId="0" applyFont="1" applyBorder="1" applyAlignment="1">
      <alignment/>
    </xf>
    <xf numFmtId="0" fontId="0" fillId="0" borderId="33" xfId="0" applyFont="1" applyBorder="1" applyAlignment="1">
      <alignment/>
    </xf>
    <xf numFmtId="37" fontId="1" fillId="0" borderId="43" xfId="15" applyNumberFormat="1" applyFont="1" applyBorder="1" applyAlignment="1">
      <alignment horizontal="right"/>
    </xf>
    <xf numFmtId="37" fontId="1" fillId="0" borderId="4" xfId="0" applyNumberFormat="1" applyFont="1" applyBorder="1" applyAlignment="1">
      <alignment horizontal="right"/>
    </xf>
    <xf numFmtId="0" fontId="0" fillId="0" borderId="0" xfId="0" applyFont="1" applyAlignment="1">
      <alignment horizontal="left" vertical="top"/>
    </xf>
    <xf numFmtId="0" fontId="0" fillId="0" borderId="0" xfId="0" applyFont="1" applyAlignment="1">
      <alignment/>
    </xf>
    <xf numFmtId="0" fontId="0" fillId="0" borderId="10" xfId="0" applyFont="1" applyFill="1" applyBorder="1" applyAlignment="1">
      <alignment vertical="center"/>
    </xf>
    <xf numFmtId="0" fontId="0" fillId="0" borderId="7" xfId="0" applyFont="1" applyFill="1" applyBorder="1" applyAlignment="1">
      <alignment vertical="center"/>
    </xf>
    <xf numFmtId="0" fontId="0" fillId="4" borderId="3" xfId="0" applyFont="1" applyFill="1" applyBorder="1" applyAlignment="1">
      <alignment vertical="center"/>
    </xf>
    <xf numFmtId="0" fontId="0" fillId="4" borderId="1" xfId="0" applyFont="1" applyFill="1" applyBorder="1" applyAlignment="1">
      <alignment vertical="center"/>
    </xf>
    <xf numFmtId="37" fontId="0" fillId="4" borderId="1" xfId="0" applyNumberFormat="1" applyFont="1" applyFill="1" applyBorder="1" applyAlignment="1">
      <alignment horizontal="right"/>
    </xf>
    <xf numFmtId="37" fontId="0" fillId="4" borderId="5" xfId="0" applyNumberFormat="1" applyFont="1" applyFill="1" applyBorder="1" applyAlignment="1">
      <alignment horizontal="right"/>
    </xf>
    <xf numFmtId="0" fontId="0" fillId="0" borderId="3" xfId="0" applyFont="1" applyBorder="1" applyAlignment="1">
      <alignment vertical="center"/>
    </xf>
    <xf numFmtId="0" fontId="0" fillId="0" borderId="1" xfId="0" applyFont="1" applyBorder="1" applyAlignment="1">
      <alignment vertical="center"/>
    </xf>
    <xf numFmtId="37" fontId="0" fillId="0" borderId="1" xfId="0" applyNumberFormat="1" applyFont="1" applyBorder="1" applyAlignment="1">
      <alignment horizontal="right"/>
    </xf>
    <xf numFmtId="37" fontId="0" fillId="0" borderId="5" xfId="0" applyNumberFormat="1" applyFont="1" applyBorder="1" applyAlignment="1">
      <alignment horizontal="right"/>
    </xf>
    <xf numFmtId="37" fontId="1" fillId="0" borderId="21" xfId="0" applyNumberFormat="1" applyFont="1" applyFill="1" applyBorder="1" applyAlignment="1">
      <alignment horizontal="right"/>
    </xf>
    <xf numFmtId="37" fontId="1" fillId="0" borderId="15" xfId="0" applyNumberFormat="1" applyFont="1" applyFill="1" applyBorder="1" applyAlignment="1">
      <alignment horizontal="right"/>
    </xf>
    <xf numFmtId="0" fontId="0" fillId="0" borderId="0" xfId="0" applyFont="1" applyAlignment="1">
      <alignment horizontal="left" vertical="top"/>
    </xf>
    <xf numFmtId="0" fontId="0" fillId="0" borderId="0" xfId="0" applyFont="1" applyAlignment="1">
      <alignment/>
    </xf>
    <xf numFmtId="0" fontId="0" fillId="4" borderId="0" xfId="0" applyFont="1" applyFill="1" applyAlignment="1">
      <alignment/>
    </xf>
    <xf numFmtId="37" fontId="0" fillId="0" borderId="0" xfId="0" applyNumberFormat="1" applyFont="1" applyBorder="1" applyAlignment="1">
      <alignment/>
    </xf>
    <xf numFmtId="0" fontId="0" fillId="4" borderId="8" xfId="0" applyFont="1" applyFill="1" applyBorder="1" applyAlignment="1">
      <alignment horizontal="right"/>
    </xf>
    <xf numFmtId="0" fontId="0" fillId="4" borderId="5" xfId="0" applyFont="1" applyFill="1" applyBorder="1" applyAlignment="1">
      <alignment horizontal="right"/>
    </xf>
    <xf numFmtId="0" fontId="0" fillId="4" borderId="15" xfId="0" applyFont="1" applyFill="1" applyBorder="1" applyAlignment="1">
      <alignment horizontal="right"/>
    </xf>
    <xf numFmtId="37" fontId="0" fillId="0" borderId="0" xfId="0" applyNumberFormat="1" applyFont="1" applyFill="1" applyBorder="1" applyAlignment="1">
      <alignment/>
    </xf>
    <xf numFmtId="0" fontId="13" fillId="0" borderId="0" xfId="0" applyFont="1" applyBorder="1" applyAlignment="1">
      <alignment/>
    </xf>
    <xf numFmtId="0" fontId="35" fillId="0" borderId="0" xfId="0" applyFont="1" applyBorder="1" applyAlignment="1">
      <alignment/>
    </xf>
    <xf numFmtId="0" fontId="5" fillId="4" borderId="0" xfId="0" applyFont="1" applyFill="1" applyAlignment="1">
      <alignment horizontal="left" vertical="center"/>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xf>
    <xf numFmtId="0" fontId="0" fillId="4" borderId="7" xfId="0" applyFont="1" applyFill="1" applyBorder="1" applyAlignment="1">
      <alignment horizontal="left" vertical="center" wrapText="1"/>
    </xf>
    <xf numFmtId="37" fontId="0" fillId="4" borderId="8" xfId="0" applyNumberFormat="1" applyFont="1" applyFill="1" applyBorder="1" applyAlignment="1">
      <alignment horizontal="right"/>
    </xf>
    <xf numFmtId="0" fontId="0" fillId="0" borderId="33" xfId="0" applyFont="1" applyBorder="1" applyAlignment="1">
      <alignment horizontal="left" vertical="center" wrapText="1"/>
    </xf>
    <xf numFmtId="0" fontId="0" fillId="0" borderId="2" xfId="0" applyFont="1" applyBorder="1" applyAlignment="1">
      <alignment horizontal="left" vertical="center" wrapText="1"/>
    </xf>
    <xf numFmtId="37" fontId="0" fillId="0" borderId="5" xfId="0" applyNumberFormat="1" applyFont="1" applyFill="1" applyBorder="1" applyAlignment="1">
      <alignment horizontal="right"/>
    </xf>
    <xf numFmtId="0" fontId="0" fillId="4" borderId="33" xfId="0" applyFont="1" applyFill="1" applyBorder="1" applyAlignment="1">
      <alignment horizontal="left" vertical="top" wrapText="1"/>
    </xf>
    <xf numFmtId="0" fontId="0" fillId="4" borderId="2" xfId="0" applyFont="1" applyFill="1" applyBorder="1" applyAlignment="1">
      <alignment horizontal="left" vertical="top" wrapText="1"/>
    </xf>
    <xf numFmtId="37" fontId="0" fillId="4" borderId="5" xfId="0" applyNumberFormat="1" applyFont="1" applyFill="1" applyBorder="1" applyAlignment="1">
      <alignment horizontal="right"/>
    </xf>
    <xf numFmtId="0" fontId="0" fillId="0" borderId="33" xfId="0" applyFont="1" applyBorder="1" applyAlignment="1">
      <alignment horizontal="left" vertical="top" wrapText="1"/>
    </xf>
    <xf numFmtId="0" fontId="0" fillId="0" borderId="2" xfId="0" applyFont="1" applyBorder="1" applyAlignment="1">
      <alignment horizontal="left" vertical="top" wrapText="1"/>
    </xf>
    <xf numFmtId="3" fontId="0" fillId="0" borderId="44" xfId="0" applyNumberFormat="1" applyFont="1" applyBorder="1" applyAlignment="1">
      <alignment/>
    </xf>
    <xf numFmtId="0" fontId="0" fillId="4" borderId="5" xfId="0" applyFont="1" applyFill="1" applyBorder="1" applyAlignment="1">
      <alignment/>
    </xf>
    <xf numFmtId="0" fontId="0" fillId="0" borderId="44" xfId="0" applyFont="1" applyBorder="1" applyAlignment="1">
      <alignment/>
    </xf>
    <xf numFmtId="0" fontId="0" fillId="0" borderId="32" xfId="0" applyFont="1" applyBorder="1" applyAlignment="1">
      <alignment horizontal="left" vertical="top" wrapText="1"/>
    </xf>
    <xf numFmtId="0" fontId="0" fillId="0" borderId="19" xfId="0" applyFont="1" applyBorder="1" applyAlignment="1">
      <alignment horizontal="left" vertical="top" wrapText="1"/>
    </xf>
    <xf numFmtId="9" fontId="0" fillId="0" borderId="15" xfId="21" applyFont="1" applyBorder="1" applyAlignment="1">
      <alignment horizontal="right"/>
    </xf>
    <xf numFmtId="0" fontId="0" fillId="0" borderId="0" xfId="0" applyFont="1" applyBorder="1" applyAlignment="1">
      <alignment horizontal="left" vertical="top" wrapText="1"/>
    </xf>
    <xf numFmtId="0" fontId="0" fillId="0" borderId="0" xfId="0" applyFont="1" applyBorder="1" applyAlignment="1">
      <alignment/>
    </xf>
    <xf numFmtId="0" fontId="0" fillId="0" borderId="10" xfId="0" applyFont="1" applyBorder="1" applyAlignment="1">
      <alignment horizontal="left" vertical="top" wrapText="1"/>
    </xf>
    <xf numFmtId="0" fontId="0" fillId="0" borderId="7" xfId="0" applyFont="1" applyBorder="1" applyAlignment="1">
      <alignment horizontal="left" vertical="top" wrapText="1"/>
    </xf>
    <xf numFmtId="0" fontId="0" fillId="0" borderId="3" xfId="0" applyFont="1" applyBorder="1" applyAlignment="1">
      <alignment horizontal="left" vertical="top" wrapText="1"/>
    </xf>
    <xf numFmtId="0" fontId="0" fillId="0" borderId="1" xfId="0" applyFont="1" applyBorder="1" applyAlignment="1">
      <alignment horizontal="left" vertical="top" wrapText="1"/>
    </xf>
    <xf numFmtId="0" fontId="0" fillId="0" borderId="9" xfId="0" applyFont="1" applyBorder="1" applyAlignment="1">
      <alignment horizontal="left" vertical="top" wrapText="1"/>
    </xf>
    <xf numFmtId="0" fontId="0" fillId="0" borderId="21" xfId="0" applyFont="1" applyBorder="1" applyAlignment="1">
      <alignment horizontal="left" vertical="top" wrapText="1"/>
    </xf>
    <xf numFmtId="0" fontId="0" fillId="0" borderId="0" xfId="0" applyFont="1" applyAlignment="1">
      <alignment horizontal="right"/>
    </xf>
    <xf numFmtId="0" fontId="0" fillId="0" borderId="0" xfId="0" applyFont="1" applyAlignment="1">
      <alignment horizontal="left" vertical="top" wrapText="1"/>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45" xfId="0" applyFont="1" applyBorder="1" applyAlignment="1">
      <alignment horizontal="left" vertical="top" wrapText="1"/>
    </xf>
    <xf numFmtId="9" fontId="1" fillId="0" borderId="46" xfId="0" applyNumberFormat="1" applyFont="1" applyFill="1" applyBorder="1" applyAlignment="1">
      <alignment horizontal="center"/>
    </xf>
    <xf numFmtId="0" fontId="33" fillId="0" borderId="0" xfId="20" applyFont="1" applyAlignment="1">
      <alignment/>
    </xf>
    <xf numFmtId="0" fontId="0" fillId="0" borderId="0" xfId="0" applyFont="1" applyAlignment="1">
      <alignment/>
    </xf>
    <xf numFmtId="0" fontId="0" fillId="0" borderId="0" xfId="0" applyFont="1" applyAlignment="1">
      <alignment horizontal="left" vertical="top"/>
    </xf>
    <xf numFmtId="0" fontId="34" fillId="0" borderId="0" xfId="0" applyFont="1" applyAlignment="1">
      <alignment horizontal="center" vertical="top"/>
    </xf>
    <xf numFmtId="0" fontId="0" fillId="0" borderId="0" xfId="0" applyFont="1" applyFill="1" applyBorder="1" applyAlignment="1">
      <alignment/>
    </xf>
    <xf numFmtId="0" fontId="0" fillId="0" borderId="0" xfId="0" applyFont="1" applyBorder="1" applyAlignment="1">
      <alignment/>
    </xf>
    <xf numFmtId="0" fontId="1" fillId="4" borderId="5" xfId="0" applyFont="1" applyFill="1" applyBorder="1" applyAlignment="1">
      <alignment horizontal="right" vertical="top" wrapText="1"/>
    </xf>
    <xf numFmtId="0" fontId="0" fillId="0" borderId="2" xfId="0" applyFont="1" applyBorder="1" applyAlignment="1">
      <alignment/>
    </xf>
    <xf numFmtId="0" fontId="1" fillId="0" borderId="5" xfId="0" applyFont="1" applyBorder="1" applyAlignment="1">
      <alignment horizontal="right"/>
    </xf>
    <xf numFmtId="0" fontId="0" fillId="4" borderId="12" xfId="0" applyFont="1" applyFill="1" applyBorder="1" applyAlignment="1">
      <alignment/>
    </xf>
    <xf numFmtId="0" fontId="0" fillId="4" borderId="33" xfId="0" applyFont="1" applyFill="1" applyBorder="1" applyAlignment="1">
      <alignment/>
    </xf>
    <xf numFmtId="0" fontId="0" fillId="4" borderId="2" xfId="0" applyFont="1" applyFill="1" applyBorder="1" applyAlignment="1">
      <alignment/>
    </xf>
    <xf numFmtId="0" fontId="1" fillId="4" borderId="5" xfId="0" applyFont="1" applyFill="1" applyBorder="1" applyAlignment="1">
      <alignment horizontal="right"/>
    </xf>
    <xf numFmtId="0" fontId="0" fillId="0" borderId="12" xfId="0" applyFont="1" applyFill="1" applyBorder="1" applyAlignment="1">
      <alignment/>
    </xf>
    <xf numFmtId="0" fontId="0" fillId="0" borderId="33" xfId="0" applyFont="1" applyFill="1" applyBorder="1" applyAlignment="1">
      <alignment/>
    </xf>
    <xf numFmtId="0" fontId="0" fillId="0" borderId="2" xfId="0" applyFont="1" applyFill="1" applyBorder="1" applyAlignment="1">
      <alignment/>
    </xf>
    <xf numFmtId="0" fontId="0" fillId="4" borderId="12" xfId="0" applyFont="1" applyFill="1" applyBorder="1" applyAlignment="1">
      <alignment/>
    </xf>
    <xf numFmtId="0" fontId="0" fillId="4" borderId="33" xfId="0" applyFont="1" applyFill="1" applyBorder="1" applyAlignment="1">
      <alignment/>
    </xf>
    <xf numFmtId="0" fontId="0" fillId="4" borderId="2" xfId="0" applyFont="1" applyFill="1" applyBorder="1" applyAlignment="1">
      <alignment/>
    </xf>
    <xf numFmtId="0" fontId="0" fillId="0" borderId="18" xfId="0" applyFont="1" applyFill="1" applyBorder="1" applyAlignment="1">
      <alignment/>
    </xf>
    <xf numFmtId="0" fontId="0" fillId="0" borderId="32" xfId="0" applyFont="1" applyFill="1" applyBorder="1" applyAlignment="1">
      <alignment/>
    </xf>
    <xf numFmtId="0" fontId="0" fillId="0" borderId="19" xfId="0" applyFont="1" applyFill="1" applyBorder="1" applyAlignment="1">
      <alignment/>
    </xf>
    <xf numFmtId="0" fontId="1" fillId="0" borderId="15" xfId="0" applyFont="1" applyBorder="1" applyAlignment="1">
      <alignment horizontal="right"/>
    </xf>
    <xf numFmtId="0" fontId="1" fillId="0" borderId="16" xfId="0" applyFont="1" applyFill="1" applyBorder="1" applyAlignment="1">
      <alignment/>
    </xf>
    <xf numFmtId="0" fontId="1" fillId="0" borderId="35" xfId="0" applyFont="1" applyFill="1" applyBorder="1" applyAlignment="1">
      <alignment/>
    </xf>
    <xf numFmtId="0" fontId="1" fillId="0" borderId="17" xfId="0" applyFont="1" applyFill="1" applyBorder="1" applyAlignment="1">
      <alignment/>
    </xf>
    <xf numFmtId="0" fontId="0" fillId="4" borderId="5" xfId="0" applyFont="1" applyFill="1" applyBorder="1" applyAlignment="1">
      <alignment horizontal="center" vertical="center"/>
    </xf>
    <xf numFmtId="0" fontId="0" fillId="0" borderId="5" xfId="0" applyFont="1" applyBorder="1" applyAlignment="1">
      <alignment horizontal="center"/>
    </xf>
    <xf numFmtId="0" fontId="1" fillId="0" borderId="1" xfId="0" applyFont="1" applyBorder="1" applyAlignment="1">
      <alignment horizontal="right"/>
    </xf>
    <xf numFmtId="0" fontId="0" fillId="4" borderId="5" xfId="0" applyFont="1" applyFill="1" applyBorder="1" applyAlignment="1">
      <alignment/>
    </xf>
    <xf numFmtId="0" fontId="2" fillId="4" borderId="1" xfId="0" applyFont="1" applyFill="1" applyBorder="1" applyAlignment="1">
      <alignment horizontal="right"/>
    </xf>
    <xf numFmtId="0" fontId="0" fillId="4" borderId="18" xfId="0" applyFont="1" applyFill="1" applyBorder="1" applyAlignment="1">
      <alignment/>
    </xf>
    <xf numFmtId="0" fontId="0" fillId="4" borderId="32" xfId="0" applyFont="1" applyFill="1" applyBorder="1" applyAlignment="1">
      <alignment/>
    </xf>
    <xf numFmtId="0" fontId="0" fillId="4" borderId="19" xfId="0" applyFont="1" applyFill="1" applyBorder="1" applyAlignment="1">
      <alignment/>
    </xf>
    <xf numFmtId="0" fontId="1" fillId="4" borderId="21" xfId="0" applyFont="1" applyFill="1" applyBorder="1" applyAlignment="1">
      <alignment horizontal="right"/>
    </xf>
    <xf numFmtId="0" fontId="0" fillId="4" borderId="15" xfId="0" applyFont="1" applyFill="1" applyBorder="1" applyAlignment="1">
      <alignment/>
    </xf>
    <xf numFmtId="0" fontId="0" fillId="0" borderId="0" xfId="0" applyFont="1" applyAlignment="1">
      <alignment/>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8" xfId="0" applyFont="1" applyFill="1" applyBorder="1" applyAlignment="1">
      <alignment horizontal="center" vertical="center"/>
    </xf>
    <xf numFmtId="0" fontId="0" fillId="0" borderId="0" xfId="0" applyFont="1" applyBorder="1" applyAlignment="1">
      <alignment horizontal="center"/>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1" fillId="0" borderId="15" xfId="0" applyFont="1" applyFill="1" applyBorder="1" applyAlignment="1">
      <alignment horizontal="center" vertical="center"/>
    </xf>
    <xf numFmtId="0" fontId="0" fillId="4" borderId="16" xfId="0" applyFont="1" applyFill="1" applyBorder="1" applyAlignment="1">
      <alignment horizontal="left" vertical="top" wrapText="1"/>
    </xf>
    <xf numFmtId="0" fontId="0" fillId="4" borderId="17" xfId="0" applyFont="1" applyFill="1" applyBorder="1" applyAlignment="1">
      <alignment horizontal="left" vertical="top" wrapText="1"/>
    </xf>
    <xf numFmtId="0" fontId="1" fillId="4" borderId="8" xfId="0" applyFont="1" applyFill="1" applyBorder="1" applyAlignment="1">
      <alignment horizontal="center" vertical="center"/>
    </xf>
    <xf numFmtId="0" fontId="0" fillId="0" borderId="0" xfId="0" applyFont="1" applyBorder="1" applyAlignment="1">
      <alignment horizontal="center"/>
    </xf>
    <xf numFmtId="0" fontId="0" fillId="0" borderId="5" xfId="0" applyFont="1" applyFill="1" applyBorder="1" applyAlignment="1">
      <alignment horizontal="center" vertical="center"/>
    </xf>
    <xf numFmtId="0" fontId="0" fillId="4" borderId="18" xfId="0" applyFont="1" applyFill="1" applyBorder="1" applyAlignment="1">
      <alignment horizontal="left" vertical="top" wrapText="1"/>
    </xf>
    <xf numFmtId="0" fontId="0" fillId="4" borderId="19" xfId="0" applyFont="1" applyFill="1" applyBorder="1" applyAlignment="1">
      <alignment horizontal="left" vertical="top" wrapText="1"/>
    </xf>
    <xf numFmtId="0" fontId="0" fillId="4" borderId="15" xfId="0" applyFont="1" applyFill="1" applyBorder="1" applyAlignment="1">
      <alignment horizontal="center" vertical="center"/>
    </xf>
    <xf numFmtId="0" fontId="0" fillId="0" borderId="16" xfId="0" applyFont="1" applyFill="1" applyBorder="1" applyAlignment="1">
      <alignment/>
    </xf>
    <xf numFmtId="0" fontId="0" fillId="4" borderId="12" xfId="0" applyFont="1" applyFill="1" applyBorder="1" applyAlignment="1">
      <alignment vertical="center"/>
    </xf>
    <xf numFmtId="0" fontId="0" fillId="4" borderId="1" xfId="0" applyFont="1" applyFill="1" applyBorder="1" applyAlignment="1">
      <alignment horizontal="center" vertical="center"/>
    </xf>
    <xf numFmtId="0" fontId="0" fillId="4" borderId="4" xfId="0" applyFont="1" applyFill="1" applyBorder="1" applyAlignment="1">
      <alignment horizontal="center" vertical="center"/>
    </xf>
    <xf numFmtId="0" fontId="0" fillId="0" borderId="12" xfId="0" applyFont="1" applyBorder="1" applyAlignment="1">
      <alignment vertical="center"/>
    </xf>
    <xf numFmtId="0" fontId="0" fillId="0" borderId="1" xfId="0" applyFont="1" applyBorder="1" applyAlignment="1">
      <alignment horizontal="center" vertical="center"/>
    </xf>
    <xf numFmtId="0" fontId="1" fillId="0" borderId="4" xfId="0" applyFont="1" applyBorder="1" applyAlignment="1">
      <alignment horizontal="center" vertical="center"/>
    </xf>
    <xf numFmtId="0" fontId="1" fillId="4" borderId="4" xfId="0" applyFont="1" applyFill="1" applyBorder="1" applyAlignment="1">
      <alignment horizontal="center" vertical="center"/>
    </xf>
    <xf numFmtId="0" fontId="0" fillId="4" borderId="12" xfId="0" applyFont="1" applyFill="1" applyBorder="1" applyAlignment="1">
      <alignment vertical="center" wrapText="1"/>
    </xf>
    <xf numFmtId="0" fontId="0" fillId="0" borderId="4" xfId="0" applyFont="1" applyBorder="1" applyAlignment="1">
      <alignment horizontal="center" vertical="center"/>
    </xf>
    <xf numFmtId="0" fontId="0" fillId="0" borderId="18" xfId="0" applyFont="1" applyBorder="1" applyAlignment="1">
      <alignment vertical="center"/>
    </xf>
    <xf numFmtId="0" fontId="0" fillId="0" borderId="21" xfId="0" applyFont="1" applyBorder="1" applyAlignment="1">
      <alignment horizontal="center" vertical="center"/>
    </xf>
    <xf numFmtId="0" fontId="0" fillId="0" borderId="6" xfId="0" applyFont="1" applyBorder="1" applyAlignment="1">
      <alignment horizontal="center" vertical="center"/>
    </xf>
    <xf numFmtId="0" fontId="0" fillId="4" borderId="5" xfId="0" applyFont="1" applyFill="1" applyBorder="1" applyAlignment="1">
      <alignment horizontal="center"/>
    </xf>
    <xf numFmtId="0" fontId="0" fillId="0" borderId="18" xfId="0" applyFont="1" applyBorder="1" applyAlignment="1">
      <alignment/>
    </xf>
    <xf numFmtId="0" fontId="0" fillId="0" borderId="32" xfId="0" applyFont="1" applyBorder="1" applyAlignment="1">
      <alignment/>
    </xf>
    <xf numFmtId="0" fontId="0" fillId="0" borderId="19" xfId="0" applyFont="1" applyBorder="1" applyAlignment="1">
      <alignment/>
    </xf>
    <xf numFmtId="0" fontId="0" fillId="0" borderId="15" xfId="0" applyFont="1" applyBorder="1" applyAlignment="1">
      <alignment horizontal="center"/>
    </xf>
    <xf numFmtId="0" fontId="0" fillId="0" borderId="10" xfId="0" applyFont="1" applyFill="1" applyBorder="1" applyAlignment="1">
      <alignment vertical="center"/>
    </xf>
    <xf numFmtId="0" fontId="36" fillId="4" borderId="33" xfId="0" applyFont="1" applyFill="1" applyBorder="1" applyAlignment="1">
      <alignment vertical="center"/>
    </xf>
    <xf numFmtId="0" fontId="36" fillId="4" borderId="4" xfId="0" applyFont="1" applyFill="1" applyBorder="1" applyAlignment="1">
      <alignment vertical="center"/>
    </xf>
    <xf numFmtId="0" fontId="0" fillId="0" borderId="0" xfId="0" applyFont="1" applyAlignment="1">
      <alignment/>
    </xf>
    <xf numFmtId="0" fontId="0" fillId="0" borderId="3" xfId="0" applyFont="1" applyBorder="1" applyAlignment="1">
      <alignment horizontal="left" vertical="center" indent="1"/>
    </xf>
    <xf numFmtId="0" fontId="2" fillId="0" borderId="1" xfId="0" applyFont="1" applyBorder="1" applyAlignment="1">
      <alignment horizontal="center" vertical="center" wrapText="1"/>
    </xf>
    <xf numFmtId="0" fontId="12" fillId="0" borderId="1" xfId="0" applyFont="1" applyBorder="1" applyAlignment="1">
      <alignment horizontal="center" vertical="center"/>
    </xf>
    <xf numFmtId="0" fontId="35" fillId="4" borderId="33" xfId="0" applyFont="1" applyFill="1" applyBorder="1" applyAlignment="1">
      <alignment vertical="center"/>
    </xf>
    <xf numFmtId="0" fontId="35" fillId="4" borderId="4" xfId="0" applyFont="1" applyFill="1" applyBorder="1" applyAlignment="1">
      <alignment vertical="center"/>
    </xf>
    <xf numFmtId="0" fontId="2" fillId="0" borderId="5" xfId="0" applyFont="1" applyBorder="1" applyAlignment="1">
      <alignment horizontal="center" vertical="center" wrapText="1"/>
    </xf>
    <xf numFmtId="0" fontId="0" fillId="0" borderId="3" xfId="0" applyFont="1" applyBorder="1" applyAlignment="1">
      <alignment horizontal="left" vertical="center" wrapText="1" indent="1"/>
    </xf>
    <xf numFmtId="0" fontId="0" fillId="0" borderId="9" xfId="0" applyFont="1" applyBorder="1" applyAlignment="1">
      <alignment horizontal="left" vertical="center" indent="1"/>
    </xf>
    <xf numFmtId="0" fontId="12" fillId="0" borderId="21" xfId="0" applyFont="1" applyBorder="1" applyAlignment="1">
      <alignment horizontal="center" vertical="center"/>
    </xf>
    <xf numFmtId="0" fontId="2" fillId="0" borderId="21" xfId="0" applyFont="1" applyBorder="1" applyAlignment="1">
      <alignment horizontal="center" vertical="center" wrapText="1"/>
    </xf>
    <xf numFmtId="0" fontId="12" fillId="0" borderId="15" xfId="0" applyFont="1" applyBorder="1" applyAlignment="1">
      <alignment horizontal="center" vertical="center"/>
    </xf>
    <xf numFmtId="0" fontId="37" fillId="0" borderId="0" xfId="0" applyFont="1" applyAlignment="1">
      <alignment horizontal="center" vertical="top" wrapText="1"/>
    </xf>
    <xf numFmtId="0" fontId="1" fillId="4" borderId="16" xfId="0" applyFont="1" applyFill="1" applyBorder="1" applyAlignment="1">
      <alignment/>
    </xf>
    <xf numFmtId="0" fontId="1" fillId="4" borderId="35" xfId="0" applyFont="1" applyFill="1" applyBorder="1" applyAlignment="1">
      <alignment/>
    </xf>
    <xf numFmtId="0" fontId="1" fillId="4" borderId="17" xfId="0" applyFont="1" applyFill="1" applyBorder="1" applyAlignment="1">
      <alignment/>
    </xf>
    <xf numFmtId="0" fontId="1" fillId="0" borderId="21" xfId="0" applyFont="1" applyBorder="1" applyAlignment="1">
      <alignment horizontal="center" vertical="center" wrapText="1"/>
    </xf>
    <xf numFmtId="0" fontId="37" fillId="0" borderId="15" xfId="0" applyFont="1" applyBorder="1" applyAlignment="1">
      <alignment horizontal="center" vertical="center" wrapText="1"/>
    </xf>
    <xf numFmtId="0" fontId="0" fillId="0" borderId="39" xfId="0" applyFont="1" applyBorder="1" applyAlignment="1">
      <alignment wrapText="1"/>
    </xf>
    <xf numFmtId="0" fontId="38" fillId="0" borderId="0" xfId="0" applyFont="1" applyAlignment="1">
      <alignment vertical="top" wrapText="1"/>
    </xf>
    <xf numFmtId="0" fontId="1" fillId="4" borderId="42" xfId="0" applyFont="1" applyFill="1" applyBorder="1" applyAlignment="1">
      <alignment horizontal="center" vertical="top" wrapText="1"/>
    </xf>
    <xf numFmtId="0" fontId="1" fillId="4" borderId="35" xfId="0" applyFont="1" applyFill="1" applyBorder="1" applyAlignment="1">
      <alignment horizontal="center" vertical="top" wrapText="1"/>
    </xf>
    <xf numFmtId="0" fontId="1" fillId="4" borderId="11" xfId="0" applyFont="1" applyFill="1" applyBorder="1" applyAlignment="1">
      <alignment horizontal="center" vertical="top" wrapText="1"/>
    </xf>
    <xf numFmtId="0" fontId="2" fillId="0" borderId="1" xfId="0" applyFont="1" applyFill="1" applyBorder="1" applyAlignment="1">
      <alignment horizontal="center" vertical="top" wrapText="1"/>
    </xf>
    <xf numFmtId="0" fontId="1" fillId="0" borderId="5" xfId="0" applyFont="1" applyFill="1" applyBorder="1" applyAlignment="1">
      <alignment horizontal="center" vertical="top" wrapText="1"/>
    </xf>
    <xf numFmtId="0" fontId="0" fillId="4" borderId="3" xfId="0" applyFont="1" applyFill="1" applyBorder="1" applyAlignment="1">
      <alignment wrapText="1"/>
    </xf>
    <xf numFmtId="0" fontId="0" fillId="4" borderId="1" xfId="0" applyFont="1" applyFill="1" applyBorder="1" applyAlignment="1">
      <alignment wrapText="1"/>
    </xf>
    <xf numFmtId="0" fontId="38" fillId="4" borderId="5" xfId="0" applyFont="1" applyFill="1" applyBorder="1" applyAlignment="1">
      <alignment vertical="top" wrapText="1"/>
    </xf>
    <xf numFmtId="0" fontId="0" fillId="0" borderId="3" xfId="0" applyFont="1" applyBorder="1" applyAlignment="1">
      <alignment wrapText="1"/>
    </xf>
    <xf numFmtId="0" fontId="0" fillId="0" borderId="1" xfId="0" applyFont="1" applyBorder="1" applyAlignment="1">
      <alignment wrapText="1"/>
    </xf>
    <xf numFmtId="0" fontId="38" fillId="0" borderId="5" xfId="0" applyFont="1" applyBorder="1" applyAlignment="1">
      <alignment vertical="top" wrapText="1"/>
    </xf>
    <xf numFmtId="0" fontId="1" fillId="4" borderId="1" xfId="0" applyFont="1" applyFill="1" applyBorder="1" applyAlignment="1">
      <alignment horizontal="center" vertical="top" wrapText="1"/>
    </xf>
    <xf numFmtId="0" fontId="0" fillId="4" borderId="1" xfId="0" applyFont="1" applyFill="1" applyBorder="1" applyAlignment="1">
      <alignment wrapText="1"/>
    </xf>
    <xf numFmtId="0" fontId="0" fillId="0" borderId="1" xfId="0" applyFont="1" applyBorder="1" applyAlignment="1">
      <alignment wrapText="1"/>
    </xf>
    <xf numFmtId="0" fontId="0" fillId="0" borderId="9" xfId="0" applyFont="1" applyBorder="1" applyAlignment="1">
      <alignment wrapText="1"/>
    </xf>
    <xf numFmtId="0" fontId="0" fillId="0" borderId="21" xfId="0" applyFont="1" applyBorder="1" applyAlignment="1">
      <alignment wrapText="1"/>
    </xf>
    <xf numFmtId="0" fontId="1" fillId="0" borderId="21" xfId="0" applyFont="1" applyBorder="1" applyAlignment="1">
      <alignment horizontal="center" vertical="top" wrapText="1"/>
    </xf>
    <xf numFmtId="0" fontId="0" fillId="0" borderId="21" xfId="0" applyFont="1" applyBorder="1" applyAlignment="1">
      <alignment wrapText="1"/>
    </xf>
    <xf numFmtId="0" fontId="38" fillId="0" borderId="15" xfId="0" applyFont="1" applyBorder="1" applyAlignment="1">
      <alignment vertical="top" wrapText="1"/>
    </xf>
    <xf numFmtId="0" fontId="0" fillId="0" borderId="0" xfId="0" applyFont="1" applyBorder="1" applyAlignment="1">
      <alignment wrapText="1"/>
    </xf>
    <xf numFmtId="0" fontId="0" fillId="0" borderId="0" xfId="0" applyFont="1" applyBorder="1" applyAlignment="1">
      <alignment wrapText="1"/>
    </xf>
    <xf numFmtId="0" fontId="1" fillId="0" borderId="0" xfId="0" applyFont="1" applyBorder="1" applyAlignment="1">
      <alignment/>
    </xf>
    <xf numFmtId="0" fontId="1" fillId="4" borderId="10" xfId="0" applyFont="1" applyFill="1" applyBorder="1" applyAlignment="1">
      <alignment/>
    </xf>
    <xf numFmtId="0" fontId="12" fillId="0" borderId="3" xfId="0" applyFont="1" applyBorder="1" applyAlignment="1">
      <alignment vertical="top" wrapText="1"/>
    </xf>
    <xf numFmtId="0" fontId="1" fillId="0" borderId="1" xfId="0" applyFont="1" applyBorder="1" applyAlignment="1">
      <alignment horizontal="center" vertical="center"/>
    </xf>
    <xf numFmtId="0" fontId="12" fillId="4" borderId="9" xfId="0" applyFont="1" applyFill="1" applyBorder="1" applyAlignment="1">
      <alignment vertical="top" wrapText="1"/>
    </xf>
    <xf numFmtId="0" fontId="1" fillId="4" borderId="21" xfId="0" applyFont="1" applyFill="1" applyBorder="1" applyAlignment="1">
      <alignment horizontal="center" vertical="center"/>
    </xf>
    <xf numFmtId="0" fontId="38" fillId="4" borderId="15" xfId="0" applyFont="1" applyFill="1" applyBorder="1" applyAlignment="1">
      <alignment vertical="top" wrapText="1"/>
    </xf>
    <xf numFmtId="0" fontId="12" fillId="0" borderId="0" xfId="0" applyFont="1" applyBorder="1" applyAlignment="1">
      <alignment vertical="top" wrapText="1"/>
    </xf>
    <xf numFmtId="0" fontId="38" fillId="0" borderId="0" xfId="0" applyFont="1" applyBorder="1" applyAlignment="1">
      <alignment vertical="top" wrapText="1"/>
    </xf>
    <xf numFmtId="0" fontId="12" fillId="0" borderId="0" xfId="0" applyFont="1" applyAlignment="1">
      <alignment vertical="top" wrapText="1"/>
    </xf>
    <xf numFmtId="0" fontId="2" fillId="0" borderId="5" xfId="0" applyFont="1" applyFill="1" applyBorder="1" applyAlignment="1">
      <alignment horizontal="center" vertical="top" wrapText="1"/>
    </xf>
    <xf numFmtId="0" fontId="0" fillId="4" borderId="1" xfId="0" applyFont="1" applyFill="1" applyBorder="1" applyAlignment="1">
      <alignment vertical="top" wrapText="1"/>
    </xf>
    <xf numFmtId="0" fontId="0" fillId="4" borderId="5" xfId="0" applyFont="1" applyFill="1" applyBorder="1" applyAlignment="1">
      <alignment vertical="top" wrapText="1"/>
    </xf>
    <xf numFmtId="0" fontId="0" fillId="0" borderId="1" xfId="0" applyFont="1" applyBorder="1" applyAlignment="1">
      <alignment vertical="top" wrapText="1"/>
    </xf>
    <xf numFmtId="0" fontId="1" fillId="0" borderId="1" xfId="0" applyFont="1" applyBorder="1" applyAlignment="1">
      <alignment horizontal="center" vertical="top" wrapText="1"/>
    </xf>
    <xf numFmtId="0" fontId="0" fillId="0" borderId="5" xfId="0" applyFont="1" applyBorder="1" applyAlignment="1">
      <alignment vertical="top" wrapText="1"/>
    </xf>
    <xf numFmtId="0" fontId="0" fillId="0" borderId="21" xfId="0" applyFont="1" applyBorder="1" applyAlignment="1">
      <alignment vertical="top" wrapText="1"/>
    </xf>
    <xf numFmtId="0" fontId="0" fillId="0" borderId="15" xfId="0" applyFont="1" applyBorder="1" applyAlignment="1">
      <alignment vertical="top" wrapText="1"/>
    </xf>
    <xf numFmtId="9" fontId="0" fillId="0" borderId="0" xfId="21" applyFont="1" applyBorder="1" applyAlignment="1">
      <alignment horizontal="center"/>
    </xf>
    <xf numFmtId="0" fontId="0" fillId="0" borderId="0" xfId="0" applyFont="1" applyBorder="1" applyAlignment="1">
      <alignment horizontal="left" indent="1"/>
    </xf>
    <xf numFmtId="0" fontId="0" fillId="0" borderId="18" xfId="0" applyFont="1" applyBorder="1" applyAlignment="1">
      <alignment horizontal="left" vertical="top" wrapText="1"/>
    </xf>
    <xf numFmtId="169" fontId="0" fillId="0" borderId="15" xfId="0" applyNumberFormat="1" applyFont="1" applyBorder="1" applyAlignment="1">
      <alignment horizontal="center" vertical="center"/>
    </xf>
    <xf numFmtId="169" fontId="0" fillId="0" borderId="0" xfId="0" applyNumberFormat="1" applyFont="1" applyBorder="1" applyAlignment="1">
      <alignment horizontal="center" vertical="center"/>
    </xf>
    <xf numFmtId="0" fontId="1" fillId="4" borderId="47" xfId="0" applyFont="1" applyFill="1" applyBorder="1" applyAlignment="1">
      <alignment horizontal="left" vertical="top" wrapText="1"/>
    </xf>
    <xf numFmtId="0" fontId="1" fillId="4" borderId="26" xfId="0" applyFont="1" applyFill="1" applyBorder="1" applyAlignment="1">
      <alignment horizontal="left" vertical="top" wrapText="1"/>
    </xf>
    <xf numFmtId="0" fontId="1" fillId="4" borderId="48" xfId="0" applyFont="1" applyFill="1" applyBorder="1" applyAlignment="1">
      <alignment horizontal="left" vertical="top" wrapText="1"/>
    </xf>
    <xf numFmtId="0" fontId="0" fillId="0" borderId="0" xfId="0" applyFont="1" applyAlignment="1">
      <alignment horizontal="left" indent="1"/>
    </xf>
    <xf numFmtId="0" fontId="0" fillId="4" borderId="10" xfId="0" applyFont="1" applyFill="1" applyBorder="1" applyAlignment="1">
      <alignment horizontal="left" vertical="top"/>
    </xf>
    <xf numFmtId="9" fontId="1" fillId="4" borderId="7" xfId="0" applyNumberFormat="1" applyFont="1" applyFill="1" applyBorder="1" applyAlignment="1">
      <alignment horizontal="right" vertical="center" wrapText="1"/>
    </xf>
    <xf numFmtId="0" fontId="0" fillId="4" borderId="42" xfId="0" applyFont="1" applyFill="1" applyBorder="1" applyAlignment="1">
      <alignment horizontal="left" vertical="top" wrapText="1"/>
    </xf>
    <xf numFmtId="0" fontId="1" fillId="4" borderId="8" xfId="0" applyNumberFormat="1" applyFont="1" applyFill="1" applyBorder="1" applyAlignment="1">
      <alignment horizontal="right" vertical="center" wrapText="1"/>
    </xf>
    <xf numFmtId="0" fontId="0" fillId="0" borderId="9" xfId="0" applyFont="1" applyFill="1" applyBorder="1" applyAlignment="1">
      <alignment horizontal="left" vertical="top"/>
    </xf>
    <xf numFmtId="9" fontId="1" fillId="0" borderId="21" xfId="0" applyNumberFormat="1" applyFont="1" applyFill="1" applyBorder="1" applyAlignment="1">
      <alignment horizontal="right" vertical="center" wrapText="1"/>
    </xf>
    <xf numFmtId="0" fontId="0" fillId="0" borderId="41" xfId="0" applyFont="1" applyFill="1" applyBorder="1" applyAlignment="1">
      <alignment horizontal="left" vertical="top" wrapText="1"/>
    </xf>
    <xf numFmtId="0" fontId="0" fillId="0" borderId="19" xfId="0" applyFont="1" applyFill="1" applyBorder="1" applyAlignment="1">
      <alignment horizontal="left" vertical="top" wrapText="1"/>
    </xf>
    <xf numFmtId="0" fontId="1" fillId="0" borderId="15" xfId="0" applyNumberFormat="1" applyFont="1" applyFill="1" applyBorder="1" applyAlignment="1">
      <alignment horizontal="right" vertical="center" wrapText="1"/>
    </xf>
    <xf numFmtId="0" fontId="0" fillId="0" borderId="3" xfId="0" applyFont="1" applyBorder="1" applyAlignment="1">
      <alignment/>
    </xf>
    <xf numFmtId="0" fontId="1" fillId="4" borderId="1" xfId="0" applyFont="1" applyFill="1" applyBorder="1" applyAlignment="1">
      <alignment horizontal="right"/>
    </xf>
    <xf numFmtId="0" fontId="0" fillId="0" borderId="9" xfId="0" applyFont="1" applyBorder="1" applyAlignment="1">
      <alignment/>
    </xf>
    <xf numFmtId="0" fontId="1" fillId="0" borderId="21" xfId="0" applyFont="1" applyBorder="1" applyAlignment="1">
      <alignment horizontal="right"/>
    </xf>
    <xf numFmtId="9" fontId="1" fillId="0" borderId="1" xfId="0" applyNumberFormat="1" applyFont="1" applyBorder="1" applyAlignment="1">
      <alignment/>
    </xf>
    <xf numFmtId="9" fontId="1" fillId="0" borderId="5" xfId="0" applyNumberFormat="1" applyFont="1" applyBorder="1" applyAlignment="1">
      <alignment/>
    </xf>
    <xf numFmtId="9" fontId="1" fillId="4" borderId="1" xfId="0" applyNumberFormat="1" applyFont="1" applyFill="1" applyBorder="1" applyAlignment="1">
      <alignment/>
    </xf>
    <xf numFmtId="9" fontId="1" fillId="4" borderId="5" xfId="0" applyNumberFormat="1" applyFont="1" applyFill="1" applyBorder="1" applyAlignment="1">
      <alignment/>
    </xf>
    <xf numFmtId="3" fontId="0" fillId="0" borderId="0" xfId="0" applyNumberFormat="1" applyFont="1" applyAlignment="1">
      <alignment/>
    </xf>
    <xf numFmtId="3" fontId="0" fillId="0" borderId="1" xfId="0" applyNumberFormat="1" applyFont="1" applyBorder="1" applyAlignment="1">
      <alignment/>
    </xf>
    <xf numFmtId="3" fontId="0" fillId="0" borderId="5" xfId="0" applyNumberFormat="1" applyFont="1" applyBorder="1" applyAlignment="1">
      <alignment/>
    </xf>
    <xf numFmtId="0" fontId="0" fillId="4" borderId="9" xfId="0" applyFont="1" applyFill="1" applyBorder="1" applyAlignment="1">
      <alignment/>
    </xf>
    <xf numFmtId="9" fontId="0" fillId="4" borderId="21" xfId="0" applyNumberFormat="1" applyFont="1" applyFill="1" applyBorder="1" applyAlignment="1">
      <alignment/>
    </xf>
    <xf numFmtId="9" fontId="0" fillId="4" borderId="15" xfId="0" applyNumberFormat="1" applyFont="1" applyFill="1" applyBorder="1" applyAlignment="1">
      <alignment/>
    </xf>
    <xf numFmtId="9" fontId="1" fillId="0" borderId="1" xfId="21" applyFont="1" applyFill="1" applyBorder="1" applyAlignment="1">
      <alignment horizontal="right"/>
    </xf>
    <xf numFmtId="9" fontId="1" fillId="0" borderId="5" xfId="21" applyFont="1" applyFill="1" applyBorder="1" applyAlignment="1">
      <alignment horizontal="right"/>
    </xf>
    <xf numFmtId="9" fontId="1" fillId="4" borderId="1" xfId="21" applyFont="1" applyFill="1" applyBorder="1" applyAlignment="1">
      <alignment horizontal="right"/>
    </xf>
    <xf numFmtId="9" fontId="1" fillId="4" borderId="5" xfId="21" applyFont="1" applyFill="1" applyBorder="1" applyAlignment="1">
      <alignment horizontal="right"/>
    </xf>
    <xf numFmtId="0" fontId="0" fillId="4" borderId="3" xfId="0" applyFont="1" applyFill="1" applyBorder="1" applyAlignment="1" quotePrefix="1">
      <alignment/>
    </xf>
    <xf numFmtId="9" fontId="0" fillId="4" borderId="1" xfId="21" applyFont="1" applyFill="1" applyBorder="1" applyAlignment="1">
      <alignment horizontal="center"/>
    </xf>
    <xf numFmtId="9" fontId="0" fillId="4" borderId="5" xfId="21" applyFont="1" applyFill="1" applyBorder="1" applyAlignment="1">
      <alignment horizontal="center"/>
    </xf>
    <xf numFmtId="0" fontId="0" fillId="0" borderId="3" xfId="0" applyFont="1" applyBorder="1" applyAlignment="1" quotePrefix="1">
      <alignment/>
    </xf>
    <xf numFmtId="9" fontId="0" fillId="0" borderId="1" xfId="21" applyFont="1" applyBorder="1" applyAlignment="1">
      <alignment horizontal="center"/>
    </xf>
    <xf numFmtId="9" fontId="0" fillId="0" borderId="5" xfId="21" applyFont="1" applyBorder="1" applyAlignment="1">
      <alignment horizontal="center"/>
    </xf>
    <xf numFmtId="9" fontId="0" fillId="4" borderId="21" xfId="21" applyFont="1" applyFill="1" applyBorder="1" applyAlignment="1">
      <alignment horizontal="center"/>
    </xf>
    <xf numFmtId="9" fontId="0" fillId="4" borderId="15" xfId="21" applyFont="1" applyFill="1" applyBorder="1" applyAlignment="1">
      <alignment horizontal="center"/>
    </xf>
    <xf numFmtId="0" fontId="0" fillId="0" borderId="16" xfId="0" applyFont="1" applyBorder="1" applyAlignment="1">
      <alignment horizontal="left" vertical="top"/>
    </xf>
    <xf numFmtId="0" fontId="0" fillId="0" borderId="35" xfId="0" applyFont="1" applyBorder="1" applyAlignment="1">
      <alignment horizontal="left" vertical="top"/>
    </xf>
    <xf numFmtId="0" fontId="0" fillId="0" borderId="17" xfId="0" applyFont="1" applyBorder="1" applyAlignment="1">
      <alignment horizontal="left" vertical="top"/>
    </xf>
    <xf numFmtId="9" fontId="1" fillId="0" borderId="8" xfId="0" applyNumberFormat="1" applyFont="1" applyFill="1" applyBorder="1" applyAlignment="1">
      <alignment/>
    </xf>
    <xf numFmtId="0" fontId="0" fillId="4" borderId="12" xfId="0" applyFont="1" applyFill="1" applyBorder="1" applyAlignment="1">
      <alignment horizontal="left" vertical="top" wrapText="1"/>
    </xf>
    <xf numFmtId="0" fontId="0" fillId="0" borderId="12" xfId="0" applyFont="1" applyBorder="1" applyAlignment="1">
      <alignment horizontal="left" vertical="top" wrapText="1"/>
    </xf>
    <xf numFmtId="9" fontId="1" fillId="0" borderId="5" xfId="0" applyNumberFormat="1" applyFont="1" applyFill="1" applyBorder="1" applyAlignment="1">
      <alignment/>
    </xf>
    <xf numFmtId="0" fontId="0" fillId="4" borderId="18" xfId="0" applyFont="1" applyFill="1" applyBorder="1" applyAlignment="1">
      <alignment horizontal="left" vertical="top"/>
    </xf>
    <xf numFmtId="0" fontId="0" fillId="4" borderId="32" xfId="0" applyFont="1" applyFill="1" applyBorder="1" applyAlignment="1">
      <alignment horizontal="left" vertical="top"/>
    </xf>
    <xf numFmtId="0" fontId="0" fillId="4" borderId="19" xfId="0" applyFont="1" applyFill="1" applyBorder="1" applyAlignment="1">
      <alignment horizontal="left" vertical="top"/>
    </xf>
    <xf numFmtId="9" fontId="1" fillId="4" borderId="15" xfId="21" applyFont="1" applyFill="1" applyBorder="1" applyAlignment="1">
      <alignment horizontal="right"/>
    </xf>
    <xf numFmtId="0" fontId="1" fillId="0" borderId="0" xfId="0" applyFont="1" applyAlignment="1">
      <alignment horizontal="left"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9" fontId="0" fillId="0" borderId="8" xfId="0" applyNumberFormat="1" applyFont="1" applyFill="1" applyBorder="1" applyAlignment="1">
      <alignment/>
    </xf>
    <xf numFmtId="9" fontId="0" fillId="0" borderId="0" xfId="21" applyFont="1" applyFill="1" applyBorder="1" applyAlignment="1">
      <alignment horizontal="center"/>
    </xf>
    <xf numFmtId="9" fontId="0" fillId="4" borderId="5" xfId="0" applyNumberFormat="1" applyFont="1" applyFill="1" applyBorder="1" applyAlignment="1">
      <alignment/>
    </xf>
    <xf numFmtId="9" fontId="0" fillId="0" borderId="5" xfId="0" applyNumberFormat="1" applyFont="1" applyFill="1" applyBorder="1" applyAlignment="1">
      <alignment/>
    </xf>
    <xf numFmtId="9" fontId="0" fillId="4" borderId="8" xfId="0" applyNumberFormat="1" applyFont="1" applyFill="1" applyBorder="1" applyAlignment="1">
      <alignment/>
    </xf>
    <xf numFmtId="10" fontId="0" fillId="0" borderId="15" xfId="0" applyNumberFormat="1" applyFont="1" applyFill="1" applyBorder="1" applyAlignment="1">
      <alignment/>
    </xf>
    <xf numFmtId="0" fontId="0" fillId="0" borderId="5" xfId="0" applyFont="1" applyBorder="1" applyAlignment="1">
      <alignment horizontal="center" vertical="center"/>
    </xf>
    <xf numFmtId="170" fontId="1" fillId="0" borderId="1" xfId="0" applyNumberFormat="1" applyFont="1" applyBorder="1" applyAlignment="1">
      <alignment horizontal="center"/>
    </xf>
    <xf numFmtId="0" fontId="0" fillId="0" borderId="27" xfId="0" applyFont="1" applyBorder="1" applyAlignment="1">
      <alignment/>
    </xf>
    <xf numFmtId="5" fontId="0" fillId="0" borderId="0" xfId="17" applyNumberFormat="1" applyFont="1" applyBorder="1" applyAlignment="1">
      <alignment horizontal="center"/>
    </xf>
    <xf numFmtId="0" fontId="1" fillId="4" borderId="3" xfId="0" applyFont="1" applyFill="1" applyBorder="1" applyAlignment="1">
      <alignment/>
    </xf>
    <xf numFmtId="0" fontId="0" fillId="0" borderId="9" xfId="0" applyFont="1" applyBorder="1" applyAlignment="1">
      <alignment horizontal="left" vertical="top" wrapText="1"/>
    </xf>
    <xf numFmtId="0" fontId="1" fillId="0" borderId="21" xfId="0" applyFont="1" applyBorder="1" applyAlignment="1">
      <alignment horizontal="center" vertical="center"/>
    </xf>
    <xf numFmtId="0" fontId="0" fillId="0" borderId="15" xfId="0" applyFont="1" applyBorder="1" applyAlignment="1">
      <alignment horizontal="center" vertical="center"/>
    </xf>
    <xf numFmtId="0" fontId="1" fillId="0" borderId="1" xfId="0" applyFont="1" applyBorder="1" applyAlignment="1">
      <alignment horizontal="center"/>
    </xf>
    <xf numFmtId="0" fontId="0" fillId="0" borderId="5" xfId="0" applyFont="1" applyBorder="1" applyAlignment="1">
      <alignment/>
    </xf>
    <xf numFmtId="0" fontId="0" fillId="4" borderId="28" xfId="0" applyFont="1" applyFill="1" applyBorder="1" applyAlignment="1">
      <alignment/>
    </xf>
    <xf numFmtId="49" fontId="1" fillId="4" borderId="14" xfId="0" applyNumberFormat="1" applyFont="1" applyFill="1" applyBorder="1" applyAlignment="1">
      <alignment horizontal="center" vertical="top"/>
    </xf>
    <xf numFmtId="0" fontId="0" fillId="4" borderId="27" xfId="0" applyFont="1" applyFill="1" applyBorder="1" applyAlignment="1">
      <alignment/>
    </xf>
    <xf numFmtId="0" fontId="0" fillId="0" borderId="9" xfId="0" applyFont="1" applyBorder="1" applyAlignment="1">
      <alignment/>
    </xf>
    <xf numFmtId="171" fontId="0" fillId="0" borderId="21" xfId="0" applyNumberFormat="1" applyFont="1" applyBorder="1" applyAlignment="1">
      <alignment horizontal="right" vertical="top"/>
    </xf>
    <xf numFmtId="0" fontId="0" fillId="0" borderId="6" xfId="0" applyFont="1" applyBorder="1" applyAlignment="1">
      <alignment/>
    </xf>
    <xf numFmtId="0" fontId="7" fillId="0" borderId="0" xfId="0" applyFont="1" applyAlignment="1">
      <alignment/>
    </xf>
    <xf numFmtId="0" fontId="0" fillId="0" borderId="0" xfId="0" applyFont="1" applyAlignment="1">
      <alignment/>
    </xf>
    <xf numFmtId="49" fontId="1" fillId="0" borderId="8" xfId="0" applyNumberFormat="1" applyFont="1" applyFill="1" applyBorder="1" applyAlignment="1">
      <alignment horizontal="center"/>
    </xf>
    <xf numFmtId="49" fontId="1" fillId="4" borderId="8" xfId="0" applyNumberFormat="1" applyFont="1" applyFill="1" applyBorder="1" applyAlignment="1">
      <alignment horizontal="center"/>
    </xf>
    <xf numFmtId="0" fontId="0" fillId="4" borderId="10" xfId="0" applyFont="1" applyFill="1" applyBorder="1" applyAlignment="1">
      <alignment horizontal="left" vertical="top" wrapText="1"/>
    </xf>
    <xf numFmtId="49" fontId="1" fillId="4" borderId="8" xfId="0" applyNumberFormat="1" applyFont="1" applyFill="1" applyBorder="1" applyAlignment="1">
      <alignment horizontal="center" vertical="top"/>
    </xf>
    <xf numFmtId="49" fontId="0" fillId="0" borderId="5" xfId="0" applyNumberFormat="1" applyFont="1" applyBorder="1" applyAlignment="1">
      <alignment horizontal="center" vertical="center"/>
    </xf>
    <xf numFmtId="0" fontId="12" fillId="0" borderId="3" xfId="0" applyFont="1" applyBorder="1" applyAlignment="1">
      <alignment horizontal="left" vertical="top" wrapText="1"/>
    </xf>
    <xf numFmtId="1" fontId="0" fillId="0" borderId="5" xfId="0" applyNumberFormat="1" applyFont="1" applyBorder="1" applyAlignment="1">
      <alignment/>
    </xf>
    <xf numFmtId="0" fontId="0" fillId="4" borderId="6" xfId="0" applyFont="1" applyFill="1" applyBorder="1" applyAlignment="1">
      <alignment horizontal="left" vertical="top"/>
    </xf>
    <xf numFmtId="49" fontId="1" fillId="0" borderId="1" xfId="0" applyNumberFormat="1" applyFont="1" applyBorder="1" applyAlignment="1">
      <alignment horizontal="center" vertical="top"/>
    </xf>
    <xf numFmtId="49" fontId="1" fillId="4" borderId="1" xfId="0" applyNumberFormat="1" applyFont="1" applyFill="1" applyBorder="1" applyAlignment="1">
      <alignment horizontal="center" vertical="top"/>
    </xf>
    <xf numFmtId="49" fontId="0" fillId="0" borderId="1" xfId="0" applyNumberFormat="1" applyFont="1" applyBorder="1" applyAlignment="1">
      <alignment horizontal="right" vertical="top"/>
    </xf>
    <xf numFmtId="49" fontId="0" fillId="4" borderId="1" xfId="0" applyNumberFormat="1" applyFont="1" applyFill="1" applyBorder="1" applyAlignment="1">
      <alignment horizontal="right" vertical="top"/>
    </xf>
    <xf numFmtId="0" fontId="1" fillId="4" borderId="1" xfId="0" applyFont="1" applyFill="1" applyBorder="1" applyAlignment="1">
      <alignment horizontal="center" vertical="top"/>
    </xf>
    <xf numFmtId="0" fontId="1" fillId="0" borderId="1" xfId="0" applyFont="1" applyBorder="1" applyAlignment="1">
      <alignment horizontal="center" vertical="top"/>
    </xf>
    <xf numFmtId="0" fontId="1" fillId="0" borderId="5" xfId="0" applyFont="1" applyBorder="1" applyAlignment="1">
      <alignment horizontal="center" vertical="center"/>
    </xf>
    <xf numFmtId="171" fontId="0" fillId="0" borderId="1" xfId="0" applyNumberFormat="1" applyFont="1" applyBorder="1" applyAlignment="1">
      <alignment horizontal="right" vertical="top"/>
    </xf>
    <xf numFmtId="171" fontId="0" fillId="4" borderId="21" xfId="0" applyNumberFormat="1" applyFont="1" applyFill="1" applyBorder="1" applyAlignment="1">
      <alignment horizontal="right" vertical="top"/>
    </xf>
    <xf numFmtId="0" fontId="0" fillId="4" borderId="35" xfId="0" applyFont="1" applyFill="1" applyBorder="1" applyAlignment="1">
      <alignment/>
    </xf>
    <xf numFmtId="0" fontId="0" fillId="4" borderId="17" xfId="0" applyFont="1" applyFill="1" applyBorder="1" applyAlignment="1">
      <alignment/>
    </xf>
    <xf numFmtId="0" fontId="0" fillId="0" borderId="0" xfId="0" applyFont="1" applyBorder="1" applyAlignment="1">
      <alignment horizontal="center" vertical="center"/>
    </xf>
    <xf numFmtId="0" fontId="0" fillId="4" borderId="3" xfId="0" applyFont="1" applyFill="1" applyBorder="1" applyAlignment="1">
      <alignment vertical="center"/>
    </xf>
    <xf numFmtId="37" fontId="0" fillId="4" borderId="1" xfId="15" applyNumberFormat="1" applyFont="1" applyFill="1" applyBorder="1" applyAlignment="1">
      <alignment horizontal="center" vertical="center"/>
    </xf>
    <xf numFmtId="37" fontId="0" fillId="4" borderId="5" xfId="15" applyNumberFormat="1" applyFont="1" applyFill="1" applyBorder="1" applyAlignment="1">
      <alignment horizontal="center" vertical="center"/>
    </xf>
    <xf numFmtId="37" fontId="0" fillId="0" borderId="0" xfId="15" applyNumberFormat="1" applyFont="1" applyBorder="1" applyAlignment="1">
      <alignment vertical="center"/>
    </xf>
    <xf numFmtId="37" fontId="0" fillId="0" borderId="1" xfId="15" applyNumberFormat="1" applyFont="1" applyBorder="1" applyAlignment="1">
      <alignment horizontal="center" vertical="center"/>
    </xf>
    <xf numFmtId="37" fontId="0" fillId="0" borderId="5" xfId="15" applyNumberFormat="1" applyFont="1" applyBorder="1" applyAlignment="1">
      <alignment horizontal="center" vertical="center"/>
    </xf>
    <xf numFmtId="37" fontId="1" fillId="4" borderId="21" xfId="15" applyNumberFormat="1" applyFont="1" applyFill="1" applyBorder="1" applyAlignment="1">
      <alignment horizontal="center" vertical="center"/>
    </xf>
    <xf numFmtId="37" fontId="1" fillId="4" borderId="15" xfId="15" applyNumberFormat="1" applyFont="1" applyFill="1" applyBorder="1" applyAlignment="1">
      <alignment horizontal="center" vertical="center"/>
    </xf>
    <xf numFmtId="37" fontId="0" fillId="0" borderId="0" xfId="15" applyNumberFormat="1" applyFont="1" applyBorder="1" applyAlignment="1">
      <alignment vertical="center"/>
    </xf>
    <xf numFmtId="0" fontId="0" fillId="0" borderId="0" xfId="0" applyFont="1" applyAlignment="1">
      <alignment horizontal="left" vertical="top"/>
    </xf>
    <xf numFmtId="0" fontId="0" fillId="0" borderId="10" xfId="0" applyFont="1" applyBorder="1" applyAlignment="1">
      <alignment horizontal="left" vertical="center"/>
    </xf>
    <xf numFmtId="0" fontId="0" fillId="4" borderId="3" xfId="0" applyFont="1" applyFill="1" applyBorder="1" applyAlignment="1">
      <alignment horizontal="left" vertical="center"/>
    </xf>
    <xf numFmtId="49" fontId="39" fillId="4" borderId="5" xfId="0" applyNumberFormat="1" applyFont="1" applyFill="1" applyBorder="1" applyAlignment="1">
      <alignment horizontal="center" vertical="center"/>
    </xf>
    <xf numFmtId="0" fontId="0" fillId="0" borderId="0" xfId="0" applyFont="1" applyAlignment="1">
      <alignment/>
    </xf>
    <xf numFmtId="0" fontId="0" fillId="0" borderId="3" xfId="0" applyFont="1" applyBorder="1" applyAlignment="1">
      <alignment horizontal="left" vertical="center"/>
    </xf>
    <xf numFmtId="0" fontId="0" fillId="4" borderId="9" xfId="0" applyFont="1" applyFill="1" applyBorder="1" applyAlignment="1">
      <alignment horizontal="left" vertical="center"/>
    </xf>
    <xf numFmtId="0" fontId="1" fillId="4" borderId="15" xfId="0" applyFont="1" applyFill="1" applyBorder="1" applyAlignment="1">
      <alignment horizontal="center" vertical="center"/>
    </xf>
    <xf numFmtId="0" fontId="1" fillId="4" borderId="49" xfId="0" applyFont="1" applyFill="1" applyBorder="1" applyAlignment="1">
      <alignment/>
    </xf>
    <xf numFmtId="0" fontId="0" fillId="4" borderId="50" xfId="0" applyFont="1" applyFill="1" applyBorder="1" applyAlignment="1">
      <alignment/>
    </xf>
    <xf numFmtId="0" fontId="0" fillId="4" borderId="51" xfId="0" applyFont="1" applyFill="1" applyBorder="1" applyAlignment="1">
      <alignment/>
    </xf>
    <xf numFmtId="0" fontId="1" fillId="0" borderId="7" xfId="0" applyFont="1" applyBorder="1" applyAlignment="1">
      <alignment horizontal="center" vertical="center"/>
    </xf>
    <xf numFmtId="0" fontId="0" fillId="0" borderId="8" xfId="0" applyFont="1" applyBorder="1" applyAlignment="1">
      <alignment horizontal="center" vertical="center"/>
    </xf>
    <xf numFmtId="0" fontId="1" fillId="0" borderId="41" xfId="0" applyFont="1" applyFill="1" applyBorder="1" applyAlignment="1">
      <alignment horizontal="left" vertical="top" wrapText="1"/>
    </xf>
    <xf numFmtId="0" fontId="0" fillId="0" borderId="6" xfId="0" applyFont="1" applyFill="1" applyBorder="1" applyAlignment="1">
      <alignment/>
    </xf>
    <xf numFmtId="0" fontId="0" fillId="0" borderId="0" xfId="0" applyFont="1" applyBorder="1" applyAlignment="1">
      <alignment horizontal="left" vertical="top"/>
    </xf>
    <xf numFmtId="0" fontId="0" fillId="4" borderId="3" xfId="0" applyFont="1" applyFill="1" applyBorder="1" applyAlignment="1">
      <alignment horizontal="left" vertical="top" wrapText="1"/>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0" borderId="3" xfId="0" applyFont="1" applyBorder="1" applyAlignment="1">
      <alignment horizontal="left" vertical="top" wrapText="1"/>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21" xfId="0" applyFont="1" applyBorder="1" applyAlignment="1">
      <alignment horizontal="center" vertical="center"/>
    </xf>
    <xf numFmtId="0" fontId="0" fillId="0" borderId="15" xfId="0" applyFont="1" applyBorder="1" applyAlignment="1">
      <alignment horizontal="center" vertical="center"/>
    </xf>
    <xf numFmtId="2" fontId="1" fillId="4" borderId="13" xfId="0" applyNumberFormat="1" applyFont="1" applyFill="1" applyBorder="1" applyAlignment="1">
      <alignment horizontal="right" wrapText="1"/>
    </xf>
    <xf numFmtId="0" fontId="0" fillId="0" borderId="46" xfId="0" applyFont="1" applyBorder="1" applyAlignment="1">
      <alignment horizontal="left" vertical="top" wrapText="1"/>
    </xf>
    <xf numFmtId="49" fontId="0" fillId="4" borderId="1" xfId="0" applyNumberFormat="1" applyFont="1" applyFill="1" applyBorder="1" applyAlignment="1">
      <alignment horizontal="right"/>
    </xf>
    <xf numFmtId="49" fontId="1" fillId="4" borderId="1" xfId="0" applyNumberFormat="1" applyFont="1" applyFill="1" applyBorder="1" applyAlignment="1">
      <alignment horizontal="center"/>
    </xf>
    <xf numFmtId="49" fontId="0" fillId="4" borderId="5" xfId="0" applyNumberFormat="1" applyFont="1" applyFill="1" applyBorder="1" applyAlignment="1">
      <alignment horizontal="center" vertical="center"/>
    </xf>
    <xf numFmtId="49" fontId="0" fillId="0" borderId="1" xfId="0" applyNumberFormat="1" applyFont="1" applyBorder="1" applyAlignment="1">
      <alignment horizontal="right"/>
    </xf>
    <xf numFmtId="49" fontId="1" fillId="0" borderId="1" xfId="0" applyNumberFormat="1" applyFont="1" applyBorder="1" applyAlignment="1">
      <alignment horizontal="center"/>
    </xf>
    <xf numFmtId="49" fontId="0" fillId="0" borderId="5" xfId="0" applyNumberFormat="1" applyFont="1" applyBorder="1" applyAlignment="1">
      <alignment horizontal="center" vertical="center"/>
    </xf>
    <xf numFmtId="49" fontId="0" fillId="0" borderId="21" xfId="0" applyNumberFormat="1" applyFont="1" applyBorder="1" applyAlignment="1">
      <alignment horizontal="right"/>
    </xf>
    <xf numFmtId="49" fontId="0" fillId="0" borderId="15" xfId="0" applyNumberFormat="1" applyFont="1" applyBorder="1" applyAlignment="1">
      <alignment horizontal="center" vertical="center"/>
    </xf>
    <xf numFmtId="0" fontId="0" fillId="4" borderId="16" xfId="0" applyFont="1" applyFill="1" applyBorder="1" applyAlignment="1">
      <alignment/>
    </xf>
    <xf numFmtId="2" fontId="1" fillId="4" borderId="13" xfId="0" applyNumberFormat="1" applyFont="1" applyFill="1" applyBorder="1" applyAlignment="1">
      <alignment horizontal="center" wrapText="1"/>
    </xf>
    <xf numFmtId="0" fontId="0" fillId="0" borderId="35" xfId="0" applyFont="1" applyBorder="1" applyAlignment="1">
      <alignment/>
    </xf>
    <xf numFmtId="0" fontId="0" fillId="0" borderId="17" xfId="0" applyFont="1" applyBorder="1" applyAlignment="1">
      <alignment/>
    </xf>
    <xf numFmtId="0" fontId="0" fillId="0" borderId="46" xfId="0" applyFont="1" applyFill="1" applyBorder="1" applyAlignment="1">
      <alignment wrapText="1"/>
    </xf>
    <xf numFmtId="0" fontId="1" fillId="4" borderId="13" xfId="0" applyNumberFormat="1" applyFont="1" applyFill="1" applyBorder="1" applyAlignment="1">
      <alignment horizontal="center" wrapText="1"/>
    </xf>
    <xf numFmtId="0" fontId="0" fillId="0" borderId="39"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4" borderId="10" xfId="0" applyFont="1" applyFill="1" applyBorder="1" applyAlignment="1">
      <alignment/>
    </xf>
    <xf numFmtId="49" fontId="1" fillId="0" borderId="5" xfId="0" applyNumberFormat="1" applyFont="1" applyFill="1" applyBorder="1" applyAlignment="1">
      <alignment horizontal="center"/>
    </xf>
    <xf numFmtId="49" fontId="1" fillId="4" borderId="5" xfId="0" applyNumberFormat="1" applyFont="1" applyFill="1" applyBorder="1" applyAlignment="1">
      <alignment horizontal="center"/>
    </xf>
    <xf numFmtId="49" fontId="0" fillId="0" borderId="5" xfId="0" applyNumberFormat="1" applyFont="1" applyFill="1" applyBorder="1" applyAlignment="1">
      <alignment/>
    </xf>
    <xf numFmtId="49" fontId="0" fillId="4" borderId="5" xfId="0" applyNumberFormat="1" applyFont="1" applyFill="1" applyBorder="1" applyAlignment="1">
      <alignment/>
    </xf>
    <xf numFmtId="0" fontId="0" fillId="0" borderId="18" xfId="0" applyFont="1" applyFill="1" applyBorder="1" applyAlignment="1">
      <alignment wrapText="1"/>
    </xf>
    <xf numFmtId="0" fontId="0" fillId="0" borderId="6" xfId="0" applyFont="1" applyFill="1" applyBorder="1" applyAlignment="1">
      <alignment/>
    </xf>
    <xf numFmtId="49" fontId="1" fillId="4" borderId="7" xfId="0" applyNumberFormat="1" applyFont="1" applyFill="1" applyBorder="1" applyAlignment="1">
      <alignment horizontal="center"/>
    </xf>
    <xf numFmtId="49" fontId="1" fillId="0" borderId="1" xfId="0" applyNumberFormat="1" applyFont="1" applyFill="1" applyBorder="1" applyAlignment="1">
      <alignment horizontal="center"/>
    </xf>
    <xf numFmtId="49" fontId="1" fillId="4" borderId="1" xfId="0" applyNumberFormat="1" applyFont="1" applyFill="1" applyBorder="1" applyAlignment="1">
      <alignment horizontal="center"/>
    </xf>
    <xf numFmtId="49" fontId="0" fillId="4" borderId="21" xfId="0" applyNumberFormat="1" applyFont="1" applyFill="1" applyBorder="1" applyAlignment="1">
      <alignment/>
    </xf>
    <xf numFmtId="3" fontId="1" fillId="4" borderId="8" xfId="0" applyNumberFormat="1" applyFont="1" applyFill="1" applyBorder="1" applyAlignment="1">
      <alignment horizontal="right" wrapText="1"/>
    </xf>
    <xf numFmtId="3" fontId="1" fillId="0" borderId="5" xfId="0" applyNumberFormat="1" applyFont="1" applyFill="1" applyBorder="1" applyAlignment="1">
      <alignment horizontal="right" wrapText="1"/>
    </xf>
    <xf numFmtId="3" fontId="1" fillId="4" borderId="5" xfId="0" applyNumberFormat="1" applyFont="1" applyFill="1" applyBorder="1" applyAlignment="1">
      <alignment horizontal="right" wrapText="1"/>
    </xf>
    <xf numFmtId="3" fontId="1" fillId="0" borderId="15" xfId="0" applyNumberFormat="1" applyFont="1" applyFill="1" applyBorder="1" applyAlignment="1">
      <alignment horizontal="right" wrapText="1"/>
    </xf>
    <xf numFmtId="0" fontId="0" fillId="0" borderId="0" xfId="0" applyFont="1" applyBorder="1" applyAlignment="1">
      <alignment wrapText="1"/>
    </xf>
    <xf numFmtId="0" fontId="0" fillId="0" borderId="10" xfId="0" applyFont="1" applyFill="1" applyBorder="1" applyAlignment="1">
      <alignment/>
    </xf>
    <xf numFmtId="0" fontId="0" fillId="0" borderId="7" xfId="0" applyFont="1" applyFill="1" applyBorder="1" applyAlignment="1">
      <alignment/>
    </xf>
    <xf numFmtId="9" fontId="0" fillId="0" borderId="8" xfId="0" applyNumberFormat="1" applyFont="1" applyFill="1" applyBorder="1" applyAlignment="1">
      <alignment horizontal="center" vertical="center" wrapText="1"/>
    </xf>
    <xf numFmtId="0" fontId="0" fillId="4" borderId="3" xfId="0" applyFont="1" applyFill="1" applyBorder="1" applyAlignment="1">
      <alignment horizontal="left" vertical="top" wrapText="1"/>
    </xf>
    <xf numFmtId="0" fontId="0" fillId="4" borderId="1" xfId="0" applyFont="1" applyFill="1" applyBorder="1" applyAlignment="1">
      <alignment/>
    </xf>
    <xf numFmtId="9" fontId="1" fillId="4" borderId="1" xfId="21" applyNumberFormat="1" applyFont="1" applyFill="1" applyBorder="1" applyAlignment="1">
      <alignment horizontal="right"/>
    </xf>
    <xf numFmtId="9" fontId="1" fillId="4" borderId="5" xfId="21" applyNumberFormat="1" applyFont="1" applyFill="1" applyBorder="1" applyAlignment="1">
      <alignment horizontal="right"/>
    </xf>
    <xf numFmtId="0" fontId="0" fillId="0" borderId="1" xfId="0" applyFont="1" applyBorder="1" applyAlignment="1">
      <alignment/>
    </xf>
    <xf numFmtId="9" fontId="0" fillId="0" borderId="1" xfId="0" applyNumberFormat="1" applyFont="1" applyFill="1" applyBorder="1" applyAlignment="1">
      <alignment horizontal="right"/>
    </xf>
    <xf numFmtId="9" fontId="1" fillId="0" borderId="5" xfId="21" applyNumberFormat="1" applyFont="1" applyFill="1" applyBorder="1" applyAlignment="1">
      <alignment horizontal="right"/>
    </xf>
    <xf numFmtId="9" fontId="0" fillId="4" borderId="1" xfId="0" applyNumberFormat="1" applyFont="1" applyFill="1" applyBorder="1" applyAlignment="1">
      <alignment horizontal="right"/>
    </xf>
    <xf numFmtId="9" fontId="1" fillId="0" borderId="1" xfId="0" applyNumberFormat="1" applyFont="1" applyBorder="1" applyAlignment="1">
      <alignment horizontal="right"/>
    </xf>
    <xf numFmtId="9" fontId="1" fillId="0" borderId="5" xfId="21" applyNumberFormat="1" applyFont="1" applyBorder="1" applyAlignment="1">
      <alignment horizontal="right"/>
    </xf>
    <xf numFmtId="9" fontId="1" fillId="4" borderId="1" xfId="0" applyNumberFormat="1" applyFont="1" applyFill="1" applyBorder="1" applyAlignment="1">
      <alignment horizontal="right"/>
    </xf>
    <xf numFmtId="0" fontId="0" fillId="0" borderId="1" xfId="0" applyNumberFormat="1" applyFont="1" applyBorder="1" applyAlignment="1">
      <alignment horizontal="center"/>
    </xf>
    <xf numFmtId="1" fontId="1" fillId="4" borderId="1" xfId="0" applyNumberFormat="1" applyFont="1" applyFill="1" applyBorder="1" applyAlignment="1">
      <alignment horizontal="right"/>
    </xf>
    <xf numFmtId="1" fontId="1" fillId="4" borderId="5" xfId="0" applyNumberFormat="1" applyFont="1" applyFill="1" applyBorder="1" applyAlignment="1">
      <alignment horizontal="right"/>
    </xf>
    <xf numFmtId="0" fontId="0" fillId="0" borderId="21" xfId="0" applyFont="1" applyBorder="1" applyAlignment="1">
      <alignment/>
    </xf>
    <xf numFmtId="1" fontId="1" fillId="0" borderId="21" xfId="0" applyNumberFormat="1" applyFont="1" applyBorder="1" applyAlignment="1">
      <alignment horizontal="right"/>
    </xf>
    <xf numFmtId="1" fontId="1" fillId="0" borderId="15" xfId="0" applyNumberFormat="1" applyFont="1" applyBorder="1" applyAlignment="1">
      <alignment horizontal="right"/>
    </xf>
    <xf numFmtId="0" fontId="0" fillId="0" borderId="0" xfId="0" applyFont="1" applyAlignment="1">
      <alignment wrapText="1"/>
    </xf>
    <xf numFmtId="0" fontId="0" fillId="4" borderId="10"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7" xfId="0" applyFont="1" applyFill="1" applyBorder="1" applyAlignment="1">
      <alignment horizontal="center" vertical="center" wrapText="1"/>
    </xf>
    <xf numFmtId="0" fontId="7" fillId="4" borderId="3" xfId="0" applyFont="1" applyFill="1" applyBorder="1" applyAlignment="1">
      <alignment/>
    </xf>
    <xf numFmtId="49" fontId="1" fillId="4" borderId="40" xfId="0" applyNumberFormat="1" applyFont="1" applyFill="1" applyBorder="1" applyAlignment="1">
      <alignment horizontal="center" vertical="center"/>
    </xf>
    <xf numFmtId="49" fontId="1" fillId="4" borderId="2" xfId="0" applyNumberFormat="1" applyFont="1" applyFill="1" applyBorder="1" applyAlignment="1">
      <alignment horizontal="center" vertical="center"/>
    </xf>
    <xf numFmtId="49" fontId="0" fillId="4" borderId="1" xfId="0" applyNumberFormat="1" applyFont="1" applyFill="1" applyBorder="1" applyAlignment="1">
      <alignment horizontal="center" vertical="center"/>
    </xf>
    <xf numFmtId="0" fontId="7" fillId="0" borderId="3" xfId="0" applyFont="1" applyBorder="1" applyAlignment="1">
      <alignment/>
    </xf>
    <xf numFmtId="49" fontId="0" fillId="0" borderId="40" xfId="0" applyNumberFormat="1" applyFont="1" applyBorder="1" applyAlignment="1">
      <alignment horizontal="center" vertical="center"/>
    </xf>
    <xf numFmtId="49" fontId="0" fillId="0" borderId="2" xfId="0" applyNumberFormat="1" applyFont="1" applyBorder="1" applyAlignment="1">
      <alignment horizontal="center" vertical="center"/>
    </xf>
    <xf numFmtId="49" fontId="0" fillId="0" borderId="1" xfId="0" applyNumberFormat="1" applyFont="1" applyBorder="1" applyAlignment="1">
      <alignment horizontal="center" vertical="center"/>
    </xf>
    <xf numFmtId="0" fontId="7" fillId="4" borderId="9" xfId="0" applyFont="1" applyFill="1" applyBorder="1" applyAlignment="1">
      <alignment/>
    </xf>
    <xf numFmtId="49" fontId="0" fillId="4" borderId="41" xfId="0" applyNumberFormat="1" applyFont="1" applyFill="1" applyBorder="1" applyAlignment="1">
      <alignment horizontal="center" vertical="center"/>
    </xf>
    <xf numFmtId="49" fontId="0" fillId="4" borderId="19" xfId="0" applyNumberFormat="1" applyFont="1" applyFill="1" applyBorder="1" applyAlignment="1">
      <alignment horizontal="center" vertical="center"/>
    </xf>
    <xf numFmtId="49" fontId="0" fillId="4" borderId="21" xfId="0" applyNumberFormat="1" applyFont="1" applyFill="1" applyBorder="1" applyAlignment="1">
      <alignment horizontal="center" vertical="center"/>
    </xf>
    <xf numFmtId="0" fontId="0" fillId="4" borderId="12" xfId="0" applyFont="1" applyFill="1" applyBorder="1" applyAlignment="1">
      <alignment horizontal="left" vertical="top"/>
    </xf>
    <xf numFmtId="0" fontId="0" fillId="0" borderId="32" xfId="0" applyFont="1" applyBorder="1" applyAlignment="1">
      <alignment/>
    </xf>
    <xf numFmtId="0" fontId="0" fillId="0" borderId="6" xfId="0" applyFont="1" applyBorder="1" applyAlignment="1">
      <alignment/>
    </xf>
    <xf numFmtId="49" fontId="1" fillId="4" borderId="52" xfId="0" applyNumberFormat="1" applyFont="1" applyFill="1" applyBorder="1" applyAlignment="1">
      <alignment horizontal="center" vertical="top" wrapText="1"/>
    </xf>
    <xf numFmtId="0" fontId="0" fillId="0" borderId="20" xfId="0" applyFont="1" applyFill="1" applyBorder="1" applyAlignment="1">
      <alignment/>
    </xf>
    <xf numFmtId="0" fontId="7" fillId="0" borderId="34" xfId="0" applyFont="1" applyFill="1" applyBorder="1" applyAlignment="1">
      <alignment/>
    </xf>
    <xf numFmtId="174" fontId="0" fillId="0" borderId="1" xfId="17" applyNumberFormat="1" applyFont="1" applyBorder="1" applyAlignment="1">
      <alignment horizontal="right"/>
    </xf>
    <xf numFmtId="174" fontId="0" fillId="0" borderId="5" xfId="17" applyNumberFormat="1" applyFont="1" applyBorder="1" applyAlignment="1">
      <alignment horizontal="right"/>
    </xf>
    <xf numFmtId="0" fontId="0" fillId="4" borderId="3" xfId="0" applyFont="1" applyFill="1" applyBorder="1" applyAlignment="1">
      <alignment horizontal="left" vertical="top" wrapText="1"/>
    </xf>
    <xf numFmtId="174" fontId="1" fillId="4" borderId="53" xfId="0" applyNumberFormat="1" applyFont="1" applyFill="1" applyBorder="1" applyAlignment="1">
      <alignment horizontal="right"/>
    </xf>
    <xf numFmtId="174" fontId="1" fillId="4" borderId="43" xfId="0" applyNumberFormat="1" applyFont="1" applyFill="1" applyBorder="1" applyAlignment="1">
      <alignment horizontal="right"/>
    </xf>
    <xf numFmtId="174" fontId="1" fillId="0" borderId="53" xfId="0" applyNumberFormat="1" applyFont="1" applyBorder="1" applyAlignment="1">
      <alignment horizontal="right"/>
    </xf>
    <xf numFmtId="174" fontId="1" fillId="0" borderId="43" xfId="0" applyNumberFormat="1" applyFont="1" applyBorder="1" applyAlignment="1">
      <alignment horizontal="right"/>
    </xf>
    <xf numFmtId="0" fontId="0" fillId="4" borderId="12" xfId="0" applyFont="1" applyFill="1" applyBorder="1" applyAlignment="1">
      <alignment horizontal="left" vertical="top" wrapText="1"/>
    </xf>
    <xf numFmtId="174" fontId="0" fillId="4" borderId="33" xfId="17" applyNumberFormat="1" applyFont="1" applyFill="1" applyBorder="1" applyAlignment="1">
      <alignment horizontal="right"/>
    </xf>
    <xf numFmtId="174" fontId="0" fillId="4" borderId="4" xfId="17" applyNumberFormat="1" applyFont="1" applyFill="1" applyBorder="1" applyAlignment="1">
      <alignment horizontal="right"/>
    </xf>
    <xf numFmtId="174" fontId="1" fillId="0" borderId="1" xfId="17" applyNumberFormat="1" applyFont="1" applyBorder="1" applyAlignment="1">
      <alignment horizontal="right"/>
    </xf>
    <xf numFmtId="174" fontId="1" fillId="0" borderId="5" xfId="17" applyNumberFormat="1" applyFont="1" applyBorder="1" applyAlignment="1">
      <alignment horizontal="right"/>
    </xf>
    <xf numFmtId="0" fontId="0" fillId="4" borderId="30" xfId="0" applyFont="1" applyFill="1" applyBorder="1" applyAlignment="1">
      <alignment/>
    </xf>
    <xf numFmtId="0" fontId="0" fillId="4" borderId="0" xfId="0" applyFont="1" applyFill="1" applyBorder="1" applyAlignment="1">
      <alignment/>
    </xf>
    <xf numFmtId="174" fontId="0" fillId="0" borderId="15" xfId="0" applyNumberFormat="1" applyFont="1" applyBorder="1" applyAlignment="1">
      <alignment horizontal="right"/>
    </xf>
    <xf numFmtId="174" fontId="0" fillId="0" borderId="0" xfId="0" applyNumberFormat="1" applyFont="1" applyBorder="1" applyAlignment="1">
      <alignment horizontal="right"/>
    </xf>
    <xf numFmtId="0" fontId="0" fillId="4" borderId="38" xfId="0" applyFont="1" applyFill="1" applyBorder="1" applyAlignment="1">
      <alignment horizontal="left" vertical="top" wrapText="1"/>
    </xf>
    <xf numFmtId="0" fontId="0" fillId="4" borderId="39" xfId="0" applyFont="1" applyFill="1" applyBorder="1" applyAlignment="1">
      <alignment horizontal="left" vertical="top" wrapText="1"/>
    </xf>
    <xf numFmtId="0" fontId="0" fillId="4" borderId="46" xfId="0" applyFont="1" applyFill="1" applyBorder="1" applyAlignment="1">
      <alignment horizontal="left" vertical="top" wrapText="1"/>
    </xf>
    <xf numFmtId="0" fontId="0" fillId="4" borderId="14" xfId="0" applyFont="1" applyFill="1" applyBorder="1" applyAlignment="1">
      <alignment horizontal="center" vertical="center"/>
    </xf>
    <xf numFmtId="0" fontId="0" fillId="5" borderId="36" xfId="0" applyFont="1" applyFill="1" applyBorder="1" applyAlignment="1">
      <alignment horizontal="left" vertical="top" wrapText="1"/>
    </xf>
    <xf numFmtId="0" fontId="0" fillId="5" borderId="37" xfId="0" applyFont="1" applyFill="1" applyBorder="1" applyAlignment="1">
      <alignment horizontal="left" vertical="top" wrapText="1"/>
    </xf>
    <xf numFmtId="1" fontId="0" fillId="0" borderId="37" xfId="0" applyNumberFormat="1" applyFont="1" applyBorder="1" applyAlignment="1">
      <alignment horizontal="right"/>
    </xf>
    <xf numFmtId="1" fontId="1" fillId="0" borderId="13" xfId="0" applyNumberFormat="1" applyFont="1" applyBorder="1" applyAlignment="1">
      <alignment horizontal="center"/>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5" borderId="9" xfId="0" applyFont="1" applyFill="1" applyBorder="1" applyAlignment="1">
      <alignment horizontal="left" vertical="top" wrapText="1"/>
    </xf>
    <xf numFmtId="0" fontId="0" fillId="5" borderId="21" xfId="0" applyFont="1" applyFill="1" applyBorder="1" applyAlignment="1">
      <alignment horizontal="left" vertical="top" wrapText="1"/>
    </xf>
    <xf numFmtId="49" fontId="0" fillId="0" borderId="21" xfId="0" applyNumberFormat="1" applyFont="1" applyBorder="1" applyAlignment="1">
      <alignment horizontal="center" vertical="center"/>
    </xf>
    <xf numFmtId="0" fontId="0" fillId="0" borderId="0" xfId="0" applyFont="1" applyBorder="1" applyAlignment="1">
      <alignment/>
    </xf>
    <xf numFmtId="0" fontId="0" fillId="0" borderId="10" xfId="0" applyFont="1" applyFill="1" applyBorder="1" applyAlignment="1">
      <alignment/>
    </xf>
    <xf numFmtId="174" fontId="0" fillId="4" borderId="1" xfId="0" applyNumberFormat="1" applyFont="1" applyFill="1" applyBorder="1" applyAlignment="1">
      <alignment horizontal="right"/>
    </xf>
    <xf numFmtId="174" fontId="0" fillId="4" borderId="5" xfId="0" applyNumberFormat="1" applyFont="1" applyFill="1" applyBorder="1" applyAlignment="1">
      <alignment horizontal="right"/>
    </xf>
    <xf numFmtId="174" fontId="0" fillId="0" borderId="1" xfId="0" applyNumberFormat="1" applyFont="1" applyFill="1" applyBorder="1" applyAlignment="1">
      <alignment horizontal="right"/>
    </xf>
    <xf numFmtId="174" fontId="0" fillId="0" borderId="5" xfId="0" applyNumberFormat="1" applyFont="1" applyBorder="1" applyAlignment="1">
      <alignment horizontal="right"/>
    </xf>
    <xf numFmtId="174" fontId="0" fillId="0" borderId="1" xfId="0" applyNumberFormat="1" applyFont="1" applyBorder="1" applyAlignment="1">
      <alignment horizontal="right"/>
    </xf>
    <xf numFmtId="174" fontId="0" fillId="4" borderId="21" xfId="0" applyNumberFormat="1" applyFont="1" applyFill="1" applyBorder="1" applyAlignment="1">
      <alignment horizontal="right"/>
    </xf>
    <xf numFmtId="174" fontId="0" fillId="4" borderId="15" xfId="0" applyNumberFormat="1" applyFont="1" applyFill="1" applyBorder="1" applyAlignment="1">
      <alignment horizontal="right"/>
    </xf>
    <xf numFmtId="170" fontId="40" fillId="0" borderId="5" xfId="0" applyNumberFormat="1" applyFont="1" applyFill="1" applyBorder="1" applyAlignment="1">
      <alignment horizontal="right" wrapText="1"/>
    </xf>
    <xf numFmtId="0" fontId="0" fillId="0" borderId="0" xfId="0" applyFont="1" applyAlignment="1">
      <alignment/>
    </xf>
    <xf numFmtId="0" fontId="0" fillId="0" borderId="3" xfId="0" applyFont="1" applyFill="1" applyBorder="1" applyAlignment="1">
      <alignment horizontal="left" vertical="top" wrapText="1"/>
    </xf>
    <xf numFmtId="170" fontId="40" fillId="4" borderId="5" xfId="0" applyNumberFormat="1" applyFont="1" applyFill="1" applyBorder="1" applyAlignment="1">
      <alignment horizontal="right" wrapText="1"/>
    </xf>
    <xf numFmtId="170" fontId="40" fillId="0" borderId="15" xfId="0" applyNumberFormat="1" applyFont="1" applyFill="1" applyBorder="1" applyAlignment="1">
      <alignment horizontal="right" wrapText="1"/>
    </xf>
    <xf numFmtId="0" fontId="0" fillId="0" borderId="0" xfId="0" applyFont="1" applyAlignment="1">
      <alignment horizontal="left" vertical="top"/>
    </xf>
    <xf numFmtId="0" fontId="0" fillId="4" borderId="10"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0" borderId="21" xfId="0" applyFont="1" applyFill="1" applyBorder="1" applyAlignment="1">
      <alignment horizontal="left" vertical="top" wrapText="1"/>
    </xf>
    <xf numFmtId="49" fontId="0" fillId="0" borderId="21"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0" fillId="4" borderId="16" xfId="0" applyFont="1" applyFill="1" applyBorder="1" applyAlignment="1">
      <alignment/>
    </xf>
    <xf numFmtId="0" fontId="0" fillId="4" borderId="35" xfId="0" applyFont="1" applyFill="1" applyBorder="1" applyAlignment="1">
      <alignment/>
    </xf>
    <xf numFmtId="0" fontId="0" fillId="4" borderId="17" xfId="0" applyFont="1" applyFill="1" applyBorder="1" applyAlignment="1">
      <alignment/>
    </xf>
    <xf numFmtId="5" fontId="0" fillId="4" borderId="1" xfId="0" applyNumberFormat="1" applyFont="1" applyFill="1" applyBorder="1" applyAlignment="1">
      <alignment/>
    </xf>
    <xf numFmtId="5" fontId="0" fillId="4" borderId="5" xfId="0" applyNumberFormat="1" applyFont="1" applyFill="1" applyBorder="1" applyAlignment="1">
      <alignment/>
    </xf>
    <xf numFmtId="5" fontId="0" fillId="0" borderId="1" xfId="0" applyNumberFormat="1" applyFont="1" applyBorder="1" applyAlignment="1">
      <alignment/>
    </xf>
    <xf numFmtId="5" fontId="0" fillId="0" borderId="5" xfId="0" applyNumberFormat="1" applyFont="1" applyBorder="1" applyAlignment="1">
      <alignment/>
    </xf>
    <xf numFmtId="175" fontId="1" fillId="4" borderId="1" xfId="0" applyNumberFormat="1" applyFont="1" applyFill="1" applyBorder="1" applyAlignment="1">
      <alignment/>
    </xf>
    <xf numFmtId="175" fontId="1" fillId="4" borderId="5" xfId="0" applyNumberFormat="1" applyFont="1" applyFill="1" applyBorder="1" applyAlignment="1">
      <alignment/>
    </xf>
    <xf numFmtId="175" fontId="0" fillId="0" borderId="1" xfId="0" applyNumberFormat="1" applyFont="1" applyBorder="1" applyAlignment="1">
      <alignment/>
    </xf>
    <xf numFmtId="175" fontId="0" fillId="0" borderId="5" xfId="0" applyNumberFormat="1" applyFont="1" applyBorder="1" applyAlignment="1">
      <alignment/>
    </xf>
    <xf numFmtId="0" fontId="0" fillId="0" borderId="5" xfId="0" applyFont="1" applyFill="1" applyBorder="1" applyAlignment="1">
      <alignment/>
    </xf>
    <xf numFmtId="175" fontId="0" fillId="0" borderId="4" xfId="0" applyNumberFormat="1" applyFont="1" applyBorder="1" applyAlignment="1">
      <alignment/>
    </xf>
    <xf numFmtId="175" fontId="0" fillId="0" borderId="21" xfId="0" applyNumberFormat="1" applyFont="1" applyBorder="1" applyAlignment="1">
      <alignment/>
    </xf>
    <xf numFmtId="175" fontId="0" fillId="0" borderId="15" xfId="0" applyNumberFormat="1" applyFont="1" applyBorder="1" applyAlignment="1">
      <alignment/>
    </xf>
    <xf numFmtId="3" fontId="1" fillId="0" borderId="1" xfId="0" applyNumberFormat="1" applyFont="1" applyBorder="1" applyAlignment="1">
      <alignment horizontal="right" vertical="center"/>
    </xf>
    <xf numFmtId="3" fontId="1" fillId="4" borderId="1" xfId="0" applyNumberFormat="1" applyFont="1" applyFill="1" applyBorder="1" applyAlignment="1">
      <alignment horizontal="right" vertical="center"/>
    </xf>
    <xf numFmtId="176" fontId="1" fillId="0" borderId="1" xfId="21" applyNumberFormat="1" applyFont="1" applyBorder="1" applyAlignment="1">
      <alignment horizontal="right" vertical="center"/>
    </xf>
    <xf numFmtId="177" fontId="1" fillId="4" borderId="1" xfId="17" applyNumberFormat="1" applyFont="1" applyFill="1" applyBorder="1" applyAlignment="1">
      <alignment horizontal="right" vertical="center"/>
    </xf>
    <xf numFmtId="177" fontId="1" fillId="0" borderId="1" xfId="17" applyNumberFormat="1" applyFont="1" applyFill="1" applyBorder="1" applyAlignment="1">
      <alignment horizontal="right" vertical="center"/>
    </xf>
    <xf numFmtId="177" fontId="1" fillId="0" borderId="21" xfId="17" applyNumberFormat="1" applyFont="1" applyBorder="1" applyAlignment="1">
      <alignment horizontal="right" vertical="center"/>
    </xf>
    <xf numFmtId="0" fontId="1" fillId="0" borderId="1" xfId="0" applyFont="1" applyFill="1" applyBorder="1" applyAlignment="1">
      <alignment horizontal="right" vertical="center"/>
    </xf>
    <xf numFmtId="178" fontId="1" fillId="4" borderId="1" xfId="17" applyNumberFormat="1" applyFont="1" applyFill="1" applyBorder="1" applyAlignment="1">
      <alignment horizontal="right" vertical="center"/>
    </xf>
    <xf numFmtId="174" fontId="1" fillId="4" borderId="21" xfId="0" applyNumberFormat="1" applyFont="1" applyFill="1" applyBorder="1" applyAlignment="1">
      <alignment horizontal="right" vertical="center"/>
    </xf>
    <xf numFmtId="0" fontId="0" fillId="4" borderId="10" xfId="0" applyFont="1" applyFill="1" applyBorder="1" applyAlignment="1">
      <alignment horizontal="left" vertical="center"/>
    </xf>
    <xf numFmtId="0" fontId="0" fillId="4" borderId="7" xfId="0" applyFont="1" applyFill="1" applyBorder="1" applyAlignment="1">
      <alignment horizontal="left" vertical="center"/>
    </xf>
    <xf numFmtId="0" fontId="0" fillId="0" borderId="3" xfId="0" applyFont="1" applyBorder="1" applyAlignment="1">
      <alignment horizontal="left" vertical="top"/>
    </xf>
    <xf numFmtId="0" fontId="0" fillId="0" borderId="1" xfId="0" applyFont="1" applyBorder="1" applyAlignment="1">
      <alignment horizontal="left" vertical="top"/>
    </xf>
    <xf numFmtId="0" fontId="0" fillId="4" borderId="9" xfId="0" applyFont="1" applyFill="1" applyBorder="1" applyAlignment="1">
      <alignment horizontal="left" vertical="top"/>
    </xf>
    <xf numFmtId="0" fontId="0" fillId="4" borderId="21" xfId="0" applyFont="1" applyFill="1" applyBorder="1" applyAlignment="1">
      <alignment horizontal="left" vertical="top"/>
    </xf>
    <xf numFmtId="49" fontId="0" fillId="4" borderId="15" xfId="0" applyNumberFormat="1" applyFont="1" applyFill="1" applyBorder="1" applyAlignment="1">
      <alignment horizontal="center" vertical="center"/>
    </xf>
    <xf numFmtId="9" fontId="1" fillId="5" borderId="13" xfId="0" applyNumberFormat="1" applyFont="1" applyFill="1" applyBorder="1" applyAlignment="1">
      <alignment horizontal="right" wrapText="1"/>
    </xf>
    <xf numFmtId="174" fontId="1" fillId="4" borderId="13" xfId="0" applyNumberFormat="1" applyFont="1" applyFill="1" applyBorder="1" applyAlignment="1">
      <alignment horizontal="right" wrapText="1"/>
    </xf>
    <xf numFmtId="0" fontId="0" fillId="4" borderId="10" xfId="0" applyFont="1" applyFill="1" applyBorder="1" applyAlignment="1">
      <alignment horizontal="left" vertical="top"/>
    </xf>
    <xf numFmtId="0" fontId="0" fillId="4" borderId="7" xfId="0" applyFont="1" applyFill="1" applyBorder="1" applyAlignment="1">
      <alignment horizontal="left" vertical="top"/>
    </xf>
    <xf numFmtId="49" fontId="0" fillId="4" borderId="8" xfId="0" applyNumberFormat="1" applyFont="1" applyFill="1" applyBorder="1" applyAlignment="1">
      <alignment horizontal="center" vertical="center"/>
    </xf>
    <xf numFmtId="49" fontId="0" fillId="0" borderId="5" xfId="0" applyNumberFormat="1" applyFont="1" applyFill="1" applyBorder="1" applyAlignment="1">
      <alignment horizontal="center" vertical="center"/>
    </xf>
    <xf numFmtId="49" fontId="1" fillId="4" borderId="15" xfId="0" applyNumberFormat="1" applyFont="1" applyFill="1" applyBorder="1" applyAlignment="1">
      <alignment horizontal="center" vertical="center"/>
    </xf>
    <xf numFmtId="0" fontId="0" fillId="0" borderId="36" xfId="0" applyFont="1" applyBorder="1" applyAlignment="1">
      <alignment horizontal="left" vertical="top" wrapText="1"/>
    </xf>
    <xf numFmtId="0" fontId="0" fillId="0" borderId="37" xfId="0" applyFont="1" applyBorder="1" applyAlignment="1">
      <alignment horizontal="left" vertical="top" wrapText="1"/>
    </xf>
    <xf numFmtId="1" fontId="1" fillId="0" borderId="13" xfId="0" applyNumberFormat="1" applyFont="1" applyFill="1" applyBorder="1" applyAlignment="1">
      <alignment horizontal="center"/>
    </xf>
    <xf numFmtId="0" fontId="0" fillId="4" borderId="36" xfId="0" applyFont="1" applyFill="1" applyBorder="1" applyAlignment="1">
      <alignment horizontal="left" vertical="top" wrapText="1"/>
    </xf>
    <xf numFmtId="0" fontId="0" fillId="4" borderId="37" xfId="0" applyFont="1" applyFill="1" applyBorder="1" applyAlignment="1">
      <alignment horizontal="left" vertical="top" wrapText="1"/>
    </xf>
    <xf numFmtId="174" fontId="1" fillId="4" borderId="13" xfId="0" applyNumberFormat="1" applyFont="1" applyFill="1" applyBorder="1" applyAlignment="1">
      <alignment horizontal="center"/>
    </xf>
    <xf numFmtId="174" fontId="1" fillId="0" borderId="13" xfId="0" applyNumberFormat="1" applyFont="1" applyFill="1" applyBorder="1" applyAlignment="1">
      <alignment horizontal="center"/>
    </xf>
    <xf numFmtId="0" fontId="0" fillId="4" borderId="16" xfId="0" applyFont="1" applyFill="1" applyBorder="1" applyAlignment="1">
      <alignment horizontal="left" vertical="top"/>
    </xf>
    <xf numFmtId="0" fontId="1" fillId="4" borderId="8" xfId="0" applyFont="1" applyFill="1" applyBorder="1" applyAlignment="1">
      <alignment horizontal="center"/>
    </xf>
    <xf numFmtId="0" fontId="0" fillId="0" borderId="12" xfId="0" applyFont="1" applyBorder="1" applyAlignment="1">
      <alignment horizontal="left" vertical="top"/>
    </xf>
    <xf numFmtId="0" fontId="0" fillId="0" borderId="5" xfId="0" applyFont="1" applyFill="1" applyBorder="1" applyAlignment="1">
      <alignment/>
    </xf>
    <xf numFmtId="0" fontId="1" fillId="4" borderId="5" xfId="0" applyFont="1" applyFill="1" applyBorder="1" applyAlignment="1">
      <alignment horizontal="center"/>
    </xf>
    <xf numFmtId="0" fontId="0" fillId="4" borderId="54" xfId="0" applyFont="1" applyFill="1" applyBorder="1" applyAlignment="1">
      <alignment horizontal="left" vertical="top" wrapText="1"/>
    </xf>
    <xf numFmtId="0" fontId="0" fillId="4" borderId="50" xfId="0" applyFont="1" applyFill="1" applyBorder="1" applyAlignment="1">
      <alignment horizontal="left" vertical="top" wrapText="1"/>
    </xf>
    <xf numFmtId="0" fontId="0" fillId="4" borderId="55" xfId="0" applyFont="1" applyFill="1" applyBorder="1" applyAlignment="1">
      <alignment/>
    </xf>
    <xf numFmtId="0" fontId="1" fillId="0" borderId="47" xfId="0" applyFont="1" applyFill="1" applyBorder="1" applyAlignment="1">
      <alignment horizontal="left" vertical="top" wrapText="1"/>
    </xf>
    <xf numFmtId="0" fontId="1" fillId="0" borderId="26" xfId="0" applyFont="1" applyFill="1" applyBorder="1" applyAlignment="1">
      <alignment horizontal="left" vertical="top" wrapText="1"/>
    </xf>
    <xf numFmtId="0" fontId="0" fillId="0" borderId="48" xfId="0" applyFont="1" applyBorder="1" applyAlignment="1">
      <alignment/>
    </xf>
    <xf numFmtId="0" fontId="0" fillId="4" borderId="8" xfId="0" applyFont="1" applyFill="1" applyBorder="1" applyAlignment="1">
      <alignment/>
    </xf>
    <xf numFmtId="0" fontId="0" fillId="4" borderId="32" xfId="0" applyFont="1" applyFill="1" applyBorder="1" applyAlignment="1">
      <alignment horizontal="left" vertical="top" wrapText="1"/>
    </xf>
    <xf numFmtId="0" fontId="0" fillId="4" borderId="6" xfId="0" applyFont="1" applyFill="1" applyBorder="1" applyAlignment="1">
      <alignment/>
    </xf>
    <xf numFmtId="0" fontId="0" fillId="0" borderId="10" xfId="0" applyFont="1" applyBorder="1" applyAlignment="1">
      <alignment horizontal="left" vertical="top"/>
    </xf>
    <xf numFmtId="0" fontId="0" fillId="0" borderId="7" xfId="0" applyFont="1" applyBorder="1" applyAlignment="1">
      <alignment horizontal="left" vertical="top"/>
    </xf>
    <xf numFmtId="49" fontId="1" fillId="0" borderId="8" xfId="0" applyNumberFormat="1" applyFont="1" applyFill="1" applyBorder="1" applyAlignment="1">
      <alignment horizontal="right"/>
    </xf>
    <xf numFmtId="0" fontId="0" fillId="0" borderId="0" xfId="0" applyFont="1" applyBorder="1" applyAlignment="1" quotePrefix="1">
      <alignment horizontal="center"/>
    </xf>
    <xf numFmtId="0" fontId="0" fillId="4" borderId="3" xfId="0" applyFont="1" applyFill="1" applyBorder="1" applyAlignment="1">
      <alignment horizontal="left" vertical="top"/>
    </xf>
    <xf numFmtId="0" fontId="0" fillId="4" borderId="1" xfId="0" applyFont="1" applyFill="1" applyBorder="1" applyAlignment="1">
      <alignment horizontal="left" vertical="top"/>
    </xf>
    <xf numFmtId="49" fontId="1" fillId="4" borderId="5" xfId="0" applyNumberFormat="1" applyFont="1" applyFill="1" applyBorder="1" applyAlignment="1">
      <alignment horizontal="right"/>
    </xf>
    <xf numFmtId="49" fontId="0" fillId="0" borderId="15" xfId="0" applyNumberFormat="1" applyFont="1" applyFill="1" applyBorder="1" applyAlignment="1">
      <alignment horizontal="center" vertical="center"/>
    </xf>
    <xf numFmtId="0" fontId="0" fillId="4" borderId="10"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4" borderId="3" xfId="0" applyFont="1" applyFill="1" applyBorder="1" applyAlignment="1">
      <alignment/>
    </xf>
    <xf numFmtId="0" fontId="0" fillId="4" borderId="1" xfId="0" applyFont="1" applyFill="1" applyBorder="1" applyAlignment="1">
      <alignment/>
    </xf>
    <xf numFmtId="49" fontId="0" fillId="4" borderId="5" xfId="0" applyNumberFormat="1" applyFont="1" applyFill="1" applyBorder="1" applyAlignment="1">
      <alignment horizontal="center" vertical="center"/>
    </xf>
    <xf numFmtId="0" fontId="0" fillId="0" borderId="21" xfId="0" applyFont="1" applyBorder="1" applyAlignment="1">
      <alignment/>
    </xf>
    <xf numFmtId="171" fontId="0" fillId="0" borderId="21" xfId="0" applyNumberFormat="1" applyFont="1" applyBorder="1" applyAlignment="1">
      <alignment/>
    </xf>
    <xf numFmtId="0" fontId="0" fillId="0" borderId="15" xfId="0" applyFont="1" applyBorder="1" applyAlignment="1">
      <alignment/>
    </xf>
    <xf numFmtId="0" fontId="0" fillId="0" borderId="9" xfId="0" applyFont="1" applyFill="1" applyBorder="1" applyAlignment="1">
      <alignment horizontal="left" vertical="top"/>
    </xf>
    <xf numFmtId="0" fontId="0" fillId="0" borderId="21" xfId="0" applyFont="1" applyFill="1" applyBorder="1" applyAlignment="1">
      <alignment horizontal="left" vertical="top"/>
    </xf>
    <xf numFmtId="2" fontId="1" fillId="0" borderId="15" xfId="0" applyNumberFormat="1" applyFont="1" applyFill="1" applyBorder="1" applyAlignment="1">
      <alignment horizontal="center"/>
    </xf>
    <xf numFmtId="0" fontId="0" fillId="4" borderId="7" xfId="0" applyFont="1" applyFill="1" applyBorder="1" applyAlignment="1">
      <alignment/>
    </xf>
    <xf numFmtId="49" fontId="0" fillId="4" borderId="15" xfId="0" applyNumberFormat="1" applyFont="1" applyFill="1" applyBorder="1" applyAlignment="1">
      <alignment horizontal="center" vertical="center"/>
    </xf>
    <xf numFmtId="0" fontId="0" fillId="0" borderId="0" xfId="0" applyFont="1" applyBorder="1" applyAlignment="1">
      <alignment horizontal="left" vertical="top"/>
    </xf>
    <xf numFmtId="49" fontId="0" fillId="0" borderId="0" xfId="0" applyNumberFormat="1" applyFont="1" applyFill="1" applyBorder="1" applyAlignment="1">
      <alignment horizontal="center" vertical="center"/>
    </xf>
    <xf numFmtId="0" fontId="0" fillId="0" borderId="0" xfId="0" applyFont="1" applyFill="1" applyAlignment="1">
      <alignment horizontal="left" vertical="top"/>
    </xf>
    <xf numFmtId="0" fontId="0" fillId="0" borderId="10" xfId="0" applyFont="1" applyFill="1" applyBorder="1" applyAlignment="1">
      <alignment/>
    </xf>
    <xf numFmtId="0" fontId="0" fillId="0" borderId="7" xfId="0" applyFont="1" applyFill="1" applyBorder="1" applyAlignment="1">
      <alignment/>
    </xf>
    <xf numFmtId="0" fontId="0" fillId="4" borderId="3" xfId="0" applyFont="1" applyFill="1" applyBorder="1" applyAlignment="1">
      <alignment/>
    </xf>
    <xf numFmtId="0" fontId="0" fillId="4" borderId="1" xfId="0" applyFont="1" applyFill="1" applyBorder="1" applyAlignment="1">
      <alignment/>
    </xf>
    <xf numFmtId="49" fontId="1" fillId="4" borderId="1" xfId="0" applyNumberFormat="1" applyFont="1" applyFill="1" applyBorder="1" applyAlignment="1">
      <alignment horizontal="center" vertical="center"/>
    </xf>
    <xf numFmtId="0" fontId="0" fillId="0" borderId="3"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horizontal="center"/>
    </xf>
    <xf numFmtId="0" fontId="0" fillId="0" borderId="5" xfId="0" applyFont="1" applyFill="1" applyBorder="1" applyAlignment="1">
      <alignment horizontal="center"/>
    </xf>
    <xf numFmtId="0" fontId="0" fillId="4" borderId="1" xfId="0" applyFont="1" applyFill="1" applyBorder="1" applyAlignment="1">
      <alignment horizontal="center"/>
    </xf>
    <xf numFmtId="49" fontId="1" fillId="0" borderId="1" xfId="0" applyNumberFormat="1" applyFont="1" applyFill="1" applyBorder="1" applyAlignment="1">
      <alignment horizontal="center" vertical="center"/>
    </xf>
    <xf numFmtId="0" fontId="0" fillId="4" borderId="9" xfId="0" applyFont="1" applyFill="1" applyBorder="1" applyAlignment="1">
      <alignment/>
    </xf>
    <xf numFmtId="0" fontId="0" fillId="4" borderId="21" xfId="0" applyFont="1" applyFill="1" applyBorder="1" applyAlignment="1">
      <alignment/>
    </xf>
    <xf numFmtId="0" fontId="0" fillId="4" borderId="21" xfId="0" applyFont="1" applyFill="1" applyBorder="1" applyAlignment="1">
      <alignment horizontal="center"/>
    </xf>
    <xf numFmtId="0" fontId="0" fillId="0" borderId="0" xfId="0" applyFont="1" applyAlignment="1">
      <alignment wrapText="1"/>
    </xf>
    <xf numFmtId="180" fontId="0" fillId="0" borderId="12" xfId="0" applyNumberFormat="1" applyFont="1" applyBorder="1" applyAlignment="1">
      <alignment vertical="center"/>
    </xf>
    <xf numFmtId="180" fontId="0" fillId="4" borderId="12" xfId="0" applyNumberFormat="1" applyFont="1" applyFill="1" applyBorder="1" applyAlignment="1">
      <alignment vertical="center"/>
    </xf>
    <xf numFmtId="180" fontId="0" fillId="4" borderId="12" xfId="0" applyNumberFormat="1" applyFont="1" applyFill="1" applyBorder="1" applyAlignment="1">
      <alignment vertical="top"/>
    </xf>
    <xf numFmtId="180" fontId="0" fillId="0" borderId="12" xfId="0" applyNumberFormat="1" applyFont="1" applyBorder="1" applyAlignment="1">
      <alignment vertical="top"/>
    </xf>
    <xf numFmtId="0" fontId="0" fillId="0" borderId="33" xfId="0" applyFont="1" applyBorder="1" applyAlignment="1">
      <alignment horizontal="left" vertical="top"/>
    </xf>
    <xf numFmtId="0" fontId="0" fillId="0" borderId="2" xfId="0" applyFont="1" applyBorder="1" applyAlignment="1">
      <alignment horizontal="left" vertical="top"/>
    </xf>
    <xf numFmtId="180" fontId="0" fillId="0" borderId="18" xfId="0" applyNumberFormat="1" applyFont="1" applyBorder="1" applyAlignment="1">
      <alignment vertical="center"/>
    </xf>
    <xf numFmtId="1" fontId="1" fillId="4" borderId="37" xfId="0" applyNumberFormat="1" applyFont="1" applyFill="1" applyBorder="1" applyAlignment="1">
      <alignment horizontal="right" wrapText="1"/>
    </xf>
    <xf numFmtId="0" fontId="40" fillId="4" borderId="13" xfId="0" applyFont="1" applyFill="1" applyBorder="1" applyAlignment="1">
      <alignment/>
    </xf>
    <xf numFmtId="0" fontId="0" fillId="0" borderId="0" xfId="0" applyFont="1" applyAlignment="1">
      <alignment horizontal="left" vertical="top" wrapText="1"/>
    </xf>
    <xf numFmtId="0" fontId="0" fillId="0" borderId="0" xfId="0" applyFont="1" applyAlignment="1">
      <alignment horizontal="center" vertical="center"/>
    </xf>
    <xf numFmtId="9" fontId="1" fillId="4" borderId="5" xfId="0" applyNumberFormat="1" applyFont="1" applyFill="1" applyBorder="1" applyAlignment="1">
      <alignment horizontal="right"/>
    </xf>
    <xf numFmtId="0" fontId="0" fillId="0" borderId="31" xfId="0" applyFont="1" applyFill="1" applyBorder="1" applyAlignment="1">
      <alignment/>
    </xf>
    <xf numFmtId="0" fontId="0" fillId="0" borderId="53" xfId="0" applyFont="1" applyFill="1" applyBorder="1" applyAlignment="1">
      <alignment/>
    </xf>
    <xf numFmtId="0" fontId="0" fillId="0" borderId="26" xfId="0" applyFont="1" applyFill="1" applyBorder="1" applyAlignment="1">
      <alignment/>
    </xf>
    <xf numFmtId="0" fontId="0" fillId="0" borderId="48" xfId="0" applyFont="1" applyFill="1" applyBorder="1" applyAlignment="1">
      <alignment/>
    </xf>
    <xf numFmtId="0" fontId="0" fillId="4" borderId="34" xfId="0" applyFont="1" applyFill="1" applyBorder="1" applyAlignment="1">
      <alignment/>
    </xf>
    <xf numFmtId="0" fontId="0" fillId="4" borderId="29" xfId="0" applyFont="1" applyFill="1" applyBorder="1" applyAlignment="1">
      <alignment/>
    </xf>
    <xf numFmtId="0" fontId="0" fillId="4" borderId="56" xfId="0" applyFont="1" applyFill="1" applyBorder="1" applyAlignment="1">
      <alignment horizontal="left" vertical="top" wrapText="1"/>
    </xf>
    <xf numFmtId="0" fontId="0" fillId="4" borderId="56" xfId="0" applyFont="1" applyFill="1" applyBorder="1" applyAlignment="1">
      <alignment/>
    </xf>
    <xf numFmtId="0" fontId="0" fillId="4" borderId="43" xfId="0" applyFont="1" applyFill="1" applyBorder="1" applyAlignment="1">
      <alignment/>
    </xf>
    <xf numFmtId="9" fontId="0" fillId="4" borderId="1" xfId="21" applyFont="1" applyFill="1" applyBorder="1" applyAlignment="1">
      <alignment horizontal="center" vertical="center"/>
    </xf>
    <xf numFmtId="49" fontId="0" fillId="4" borderId="5" xfId="0" applyNumberFormat="1" applyFont="1" applyFill="1" applyBorder="1" applyAlignment="1">
      <alignment horizontal="left" vertical="center" indent="2"/>
    </xf>
    <xf numFmtId="9" fontId="0" fillId="0" borderId="1" xfId="21" applyFont="1" applyBorder="1" applyAlignment="1">
      <alignment horizontal="center" vertical="center"/>
    </xf>
    <xf numFmtId="49" fontId="0" fillId="0" borderId="5" xfId="0" applyNumberFormat="1" applyFont="1" applyBorder="1" applyAlignment="1">
      <alignment horizontal="left" vertical="center" indent="2"/>
    </xf>
    <xf numFmtId="9" fontId="1" fillId="0" borderId="1" xfId="21" applyFont="1" applyBorder="1" applyAlignment="1">
      <alignment horizontal="center" vertical="center"/>
    </xf>
    <xf numFmtId="9" fontId="1" fillId="4" borderId="1" xfId="21" applyFont="1" applyFill="1" applyBorder="1" applyAlignment="1">
      <alignment horizontal="center" vertical="center"/>
    </xf>
    <xf numFmtId="9" fontId="1" fillId="4" borderId="21" xfId="21" applyFont="1" applyFill="1" applyBorder="1" applyAlignment="1">
      <alignment horizontal="center" vertical="center"/>
    </xf>
    <xf numFmtId="0" fontId="0" fillId="4" borderId="15" xfId="0" applyFont="1" applyFill="1" applyBorder="1" applyAlignment="1">
      <alignment vertical="center"/>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3</xdr:col>
      <xdr:colOff>1133475</xdr:colOff>
      <xdr:row>8</xdr:row>
      <xdr:rowOff>66675</xdr:rowOff>
    </xdr:to>
    <xdr:sp>
      <xdr:nvSpPr>
        <xdr:cNvPr id="1" name="TextBox 3"/>
        <xdr:cNvSpPr txBox="1">
          <a:spLocks noChangeArrowheads="1"/>
        </xdr:cNvSpPr>
      </xdr:nvSpPr>
      <xdr:spPr>
        <a:xfrm>
          <a:off x="304800" y="1057275"/>
          <a:ext cx="4457700" cy="733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Check here if your institution's 2003-2004 academic year costs are not available at this time and provide an approximate date (i.e., month/day) when your institution's final 2003-2004 academic year costs will be available:  </a:t>
          </a:r>
        </a:p>
      </xdr:txBody>
    </xdr:sp>
    <xdr:clientData/>
  </xdr:twoCellAnchor>
  <xdr:twoCellAnchor>
    <xdr:from>
      <xdr:col>0</xdr:col>
      <xdr:colOff>0</xdr:colOff>
      <xdr:row>6</xdr:row>
      <xdr:rowOff>0</xdr:rowOff>
    </xdr:from>
    <xdr:to>
      <xdr:col>0</xdr:col>
      <xdr:colOff>228600</xdr:colOff>
      <xdr:row>7</xdr:row>
      <xdr:rowOff>95250</xdr:rowOff>
    </xdr:to>
    <xdr:sp>
      <xdr:nvSpPr>
        <xdr:cNvPr id="2" name="TextBox 4"/>
        <xdr:cNvSpPr txBox="1">
          <a:spLocks noChangeArrowheads="1"/>
        </xdr:cNvSpPr>
      </xdr:nvSpPr>
      <xdr:spPr>
        <a:xfrm>
          <a:off x="0" y="1371600"/>
          <a:ext cx="228600" cy="276225"/>
        </a:xfrm>
        <a:prstGeom prst="rect">
          <a:avLst/>
        </a:prstGeom>
        <a:solidFill>
          <a:srgbClr val="C0C0C0"/>
        </a:solidFill>
        <a:ln w="9525" cmpd="sng">
          <a:solidFill>
            <a:srgbClr val="C0C0C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m.edu/" TargetMode="External" /><Relationship Id="rId2" Type="http://schemas.openxmlformats.org/officeDocument/2006/relationships/hyperlink" Target="mailto:admiss@wm.edu" TargetMode="External" /><Relationship Id="rId3" Type="http://schemas.openxmlformats.org/officeDocument/2006/relationships/hyperlink" Target="http://www.wm.edu/admission/" TargetMode="External" /><Relationship Id="rId4" Type="http://schemas.openxmlformats.org/officeDocument/2006/relationships/hyperlink" Target="http://www.wm.edu/ir" TargetMode="External" /><Relationship Id="rId5" Type="http://schemas.openxmlformats.org/officeDocument/2006/relationships/hyperlink" Target="http://www.wm.edu/ir/cds_02/cds_02.html"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wm.edu/ir" TargetMode="External" /><Relationship Id="rId2" Type="http://schemas.openxmlformats.org/officeDocument/2006/relationships/hyperlink" Target="http://www.wm.edu/ir/cds_02/cds_02.html"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wm.edu/ir/cds_02/cds_02.html" TargetMode="External" /><Relationship Id="rId2" Type="http://schemas.openxmlformats.org/officeDocument/2006/relationships/hyperlink" Target="http://www.wm.edu/ir" TargetMode="Externa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wm.edu/ir" TargetMode="External" /><Relationship Id="rId2" Type="http://schemas.openxmlformats.org/officeDocument/2006/relationships/hyperlink" Target="http://www.wm.edu/ir/cds_02/cds_02.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wm.edu/ir" TargetMode="External" /><Relationship Id="rId2" Type="http://schemas.openxmlformats.org/officeDocument/2006/relationships/hyperlink" Target="http://www.wm.edu/ir/cds_02/cds_02.html"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wm.edu/ir" TargetMode="External" /><Relationship Id="rId2" Type="http://schemas.openxmlformats.org/officeDocument/2006/relationships/hyperlink" Target="http://www.wm.edu/ir/cds_02/cds_02.html"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wm.edu/ir" TargetMode="External" /><Relationship Id="rId2" Type="http://schemas.openxmlformats.org/officeDocument/2006/relationships/hyperlink" Target="http://www.wm.edu/ir/cds_02/cds_02.html"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wm.edu/ir" TargetMode="External" /><Relationship Id="rId2" Type="http://schemas.openxmlformats.org/officeDocument/2006/relationships/hyperlink" Target="http://www.wm.edu/ir/cds_02/cds_02.html"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wm.edu/ir" TargetMode="External" /><Relationship Id="rId2" Type="http://schemas.openxmlformats.org/officeDocument/2006/relationships/hyperlink" Target="http://www.wm.edu/ir/cds_02/cds_02.html" TargetMode="Externa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wm.edu/ir" TargetMode="External" /><Relationship Id="rId2" Type="http://schemas.openxmlformats.org/officeDocument/2006/relationships/hyperlink" Target="http://www.wm.edu/ir/cds_02/cds_02.html"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wm.edu/ir" TargetMode="External" /><Relationship Id="rId2" Type="http://schemas.openxmlformats.org/officeDocument/2006/relationships/hyperlink" Target="http://www.wm.edu/ir/cds_02/cds_02.html"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50"/>
  <sheetViews>
    <sheetView workbookViewId="0" topLeftCell="A10">
      <selection activeCell="A1" sqref="A1:D50"/>
    </sheetView>
  </sheetViews>
  <sheetFormatPr defaultColWidth="9.140625" defaultRowHeight="12.75"/>
  <cols>
    <col min="1" max="1" width="3.8515625" style="128" customWidth="1"/>
    <col min="2" max="2" width="36.00390625" style="27" customWidth="1"/>
    <col min="3" max="3" width="4.00390625" style="27" customWidth="1"/>
    <col min="4" max="4" width="46.8515625" style="27" customWidth="1"/>
    <col min="5" max="5" width="2.57421875" style="27" customWidth="1"/>
    <col min="9" max="9" width="5.28125" style="0" customWidth="1"/>
    <col min="11" max="11" width="18.00390625" style="0" customWidth="1"/>
  </cols>
  <sheetData>
    <row r="1" spans="1:4" ht="23.25">
      <c r="A1" s="348" t="s">
        <v>76</v>
      </c>
      <c r="B1" s="349"/>
      <c r="C1" s="349"/>
      <c r="D1" s="349"/>
    </row>
    <row r="2" spans="1:4" ht="18">
      <c r="A2" s="307" t="s">
        <v>73</v>
      </c>
      <c r="B2" s="307"/>
      <c r="C2" s="307"/>
      <c r="D2" s="308"/>
    </row>
    <row r="3" spans="1:5" ht="18.75" thickBot="1">
      <c r="A3" s="309"/>
      <c r="B3" s="309"/>
      <c r="C3" s="309"/>
      <c r="D3" s="310"/>
      <c r="E3" s="46"/>
    </row>
    <row r="4" spans="1:5" ht="13.5" thickTop="1">
      <c r="A4" s="42" t="s">
        <v>404</v>
      </c>
      <c r="B4" s="135" t="s">
        <v>572</v>
      </c>
      <c r="C4" s="311"/>
      <c r="D4" s="312"/>
      <c r="E4" s="47"/>
    </row>
    <row r="5" spans="1:5" ht="12.75" customHeight="1">
      <c r="A5" s="42" t="s">
        <v>404</v>
      </c>
      <c r="B5" s="313" t="s">
        <v>11</v>
      </c>
      <c r="C5" s="314" t="s">
        <v>140</v>
      </c>
      <c r="D5" s="315"/>
      <c r="E5" s="47"/>
    </row>
    <row r="6" spans="1:8" ht="15.75" customHeight="1">
      <c r="A6" s="42" t="s">
        <v>404</v>
      </c>
      <c r="B6" s="316" t="s">
        <v>573</v>
      </c>
      <c r="C6" s="317" t="s">
        <v>379</v>
      </c>
      <c r="D6" s="318"/>
      <c r="E6" s="48"/>
      <c r="H6" s="32"/>
    </row>
    <row r="7" spans="1:5" ht="12.75" customHeight="1">
      <c r="A7" s="42" t="s">
        <v>404</v>
      </c>
      <c r="B7" s="313" t="s">
        <v>574</v>
      </c>
      <c r="C7" s="319" t="s">
        <v>373</v>
      </c>
      <c r="D7" s="320"/>
      <c r="E7" s="47"/>
    </row>
    <row r="8" spans="1:5" ht="12.75" customHeight="1">
      <c r="A8" s="42" t="s">
        <v>404</v>
      </c>
      <c r="B8" s="316" t="s">
        <v>575</v>
      </c>
      <c r="C8" s="321" t="s">
        <v>374</v>
      </c>
      <c r="D8" s="322"/>
      <c r="E8" s="47"/>
    </row>
    <row r="9" spans="1:5" ht="12.75" customHeight="1">
      <c r="A9" s="42" t="s">
        <v>404</v>
      </c>
      <c r="B9" s="313" t="s">
        <v>576</v>
      </c>
      <c r="C9" s="323" t="s">
        <v>380</v>
      </c>
      <c r="D9" s="315"/>
      <c r="E9" s="47"/>
    </row>
    <row r="10" spans="1:5" ht="12.75" customHeight="1">
      <c r="A10" s="42" t="s">
        <v>404</v>
      </c>
      <c r="B10" s="316" t="s">
        <v>577</v>
      </c>
      <c r="C10" s="317" t="s">
        <v>375</v>
      </c>
      <c r="D10" s="318"/>
      <c r="E10" s="47"/>
    </row>
    <row r="11" spans="1:5" ht="12.75">
      <c r="A11" s="42" t="s">
        <v>404</v>
      </c>
      <c r="B11" s="313" t="s">
        <v>578</v>
      </c>
      <c r="C11" s="314" t="s">
        <v>376</v>
      </c>
      <c r="D11" s="315"/>
      <c r="E11" s="47"/>
    </row>
    <row r="12" spans="1:5" ht="12.75" customHeight="1">
      <c r="A12" s="42" t="s">
        <v>404</v>
      </c>
      <c r="B12" s="316" t="s">
        <v>579</v>
      </c>
      <c r="C12" s="317" t="s">
        <v>377</v>
      </c>
      <c r="D12" s="318"/>
      <c r="E12" s="47"/>
    </row>
    <row r="13" spans="1:5" ht="26.25" customHeight="1">
      <c r="A13" s="42" t="s">
        <v>404</v>
      </c>
      <c r="B13" s="313" t="s">
        <v>580</v>
      </c>
      <c r="C13" s="323" t="s">
        <v>378</v>
      </c>
      <c r="D13" s="315"/>
      <c r="E13" s="47"/>
    </row>
    <row r="14" spans="1:4" ht="26.25" thickBot="1">
      <c r="A14" s="130" t="s">
        <v>404</v>
      </c>
      <c r="B14" s="324" t="s">
        <v>581</v>
      </c>
      <c r="C14" s="325" t="s">
        <v>381</v>
      </c>
      <c r="D14" s="326"/>
    </row>
    <row r="15" spans="1:5" ht="13.5" thickTop="1">
      <c r="A15" s="327"/>
      <c r="B15" s="328"/>
      <c r="C15" s="328"/>
      <c r="D15" s="328"/>
      <c r="E15" s="49"/>
    </row>
    <row r="16" spans="1:4" ht="13.5" thickBot="1">
      <c r="A16" s="75" t="s">
        <v>405</v>
      </c>
      <c r="B16" s="199" t="s">
        <v>582</v>
      </c>
      <c r="C16" s="329"/>
      <c r="D16" s="330"/>
    </row>
    <row r="17" spans="1:4" ht="13.5" thickTop="1">
      <c r="A17" s="75" t="s">
        <v>405</v>
      </c>
      <c r="B17" s="140" t="s">
        <v>583</v>
      </c>
      <c r="C17" s="331" t="s">
        <v>770</v>
      </c>
      <c r="D17" s="328"/>
    </row>
    <row r="18" spans="1:4" ht="12.75">
      <c r="A18" s="75" t="s">
        <v>405</v>
      </c>
      <c r="B18" s="131" t="s">
        <v>584</v>
      </c>
      <c r="C18" s="332"/>
      <c r="D18" s="328"/>
    </row>
    <row r="19" spans="1:4" ht="13.5" thickBot="1">
      <c r="A19" s="75" t="s">
        <v>405</v>
      </c>
      <c r="B19" s="142" t="s">
        <v>585</v>
      </c>
      <c r="C19" s="333"/>
      <c r="D19" s="328"/>
    </row>
    <row r="20" spans="1:4" ht="13.5" thickTop="1">
      <c r="A20" s="75"/>
      <c r="B20" s="76"/>
      <c r="C20" s="76"/>
      <c r="D20" s="328"/>
    </row>
    <row r="21" spans="1:4" ht="13.5" thickBot="1">
      <c r="A21" s="75" t="s">
        <v>406</v>
      </c>
      <c r="B21" s="76" t="s">
        <v>586</v>
      </c>
      <c r="C21" s="76"/>
      <c r="D21" s="328"/>
    </row>
    <row r="22" spans="1:4" ht="13.5" thickTop="1">
      <c r="A22" s="75" t="s">
        <v>406</v>
      </c>
      <c r="B22" s="140" t="s">
        <v>587</v>
      </c>
      <c r="C22" s="331" t="s">
        <v>770</v>
      </c>
      <c r="D22" s="328"/>
    </row>
    <row r="23" spans="1:4" ht="12.75">
      <c r="A23" s="75" t="s">
        <v>406</v>
      </c>
      <c r="B23" s="131" t="s">
        <v>588</v>
      </c>
      <c r="C23" s="332"/>
      <c r="D23" s="328"/>
    </row>
    <row r="24" spans="1:4" ht="13.5" thickBot="1">
      <c r="A24" s="75" t="s">
        <v>406</v>
      </c>
      <c r="B24" s="142" t="s">
        <v>589</v>
      </c>
      <c r="C24" s="333"/>
      <c r="D24" s="328"/>
    </row>
    <row r="25" spans="1:4" ht="13.5" thickTop="1">
      <c r="A25" s="75"/>
      <c r="B25" s="76"/>
      <c r="C25" s="76"/>
      <c r="D25" s="328"/>
    </row>
    <row r="26" spans="1:4" ht="13.5" thickBot="1">
      <c r="A26" s="75" t="s">
        <v>407</v>
      </c>
      <c r="B26" s="76" t="s">
        <v>347</v>
      </c>
      <c r="C26" s="334"/>
      <c r="D26" s="328"/>
    </row>
    <row r="27" spans="1:4" ht="13.5" thickTop="1">
      <c r="A27" s="75" t="s">
        <v>407</v>
      </c>
      <c r="B27" s="140" t="s">
        <v>348</v>
      </c>
      <c r="C27" s="331" t="s">
        <v>770</v>
      </c>
      <c r="D27" s="328"/>
    </row>
    <row r="28" spans="1:4" ht="12.75">
      <c r="A28" s="75" t="s">
        <v>407</v>
      </c>
      <c r="B28" s="131" t="s">
        <v>349</v>
      </c>
      <c r="C28" s="335"/>
      <c r="D28" s="328"/>
    </row>
    <row r="29" spans="1:4" ht="12.75">
      <c r="A29" s="75" t="s">
        <v>407</v>
      </c>
      <c r="B29" s="141" t="s">
        <v>350</v>
      </c>
      <c r="C29" s="336"/>
      <c r="D29" s="328"/>
    </row>
    <row r="30" spans="1:4" ht="12.75">
      <c r="A30" s="75" t="s">
        <v>407</v>
      </c>
      <c r="B30" s="133" t="s">
        <v>351</v>
      </c>
      <c r="C30" s="335"/>
      <c r="D30" s="328"/>
    </row>
    <row r="31" spans="1:4" ht="12.75">
      <c r="A31" s="75" t="s">
        <v>407</v>
      </c>
      <c r="B31" s="141" t="s">
        <v>352</v>
      </c>
      <c r="C31" s="336"/>
      <c r="D31" s="328"/>
    </row>
    <row r="32" spans="1:4" ht="12.75">
      <c r="A32" s="75" t="s">
        <v>407</v>
      </c>
      <c r="B32" s="134" t="s">
        <v>14</v>
      </c>
      <c r="C32" s="335"/>
      <c r="D32" s="328"/>
    </row>
    <row r="33" spans="1:4" ht="13.5" thickBot="1">
      <c r="A33" s="75" t="s">
        <v>407</v>
      </c>
      <c r="B33" s="142" t="s">
        <v>15</v>
      </c>
      <c r="C33" s="337"/>
      <c r="D33" s="328"/>
    </row>
    <row r="34" spans="1:4" ht="13.5" thickTop="1">
      <c r="A34" s="75"/>
      <c r="B34" s="76"/>
      <c r="C34" s="338"/>
      <c r="D34" s="328"/>
    </row>
    <row r="35" spans="1:4" ht="13.5" thickBot="1">
      <c r="A35" s="75" t="s">
        <v>408</v>
      </c>
      <c r="B35" s="76" t="s">
        <v>16</v>
      </c>
      <c r="C35" s="339"/>
      <c r="D35" s="328"/>
    </row>
    <row r="36" spans="1:4" ht="13.5" thickTop="1">
      <c r="A36" s="75" t="s">
        <v>408</v>
      </c>
      <c r="B36" s="140" t="s">
        <v>17</v>
      </c>
      <c r="C36" s="340"/>
      <c r="D36" s="328"/>
    </row>
    <row r="37" spans="1:4" ht="12.75">
      <c r="A37" s="75" t="s">
        <v>408</v>
      </c>
      <c r="B37" s="131" t="s">
        <v>18</v>
      </c>
      <c r="C37" s="341"/>
      <c r="D37" s="328"/>
    </row>
    <row r="38" spans="1:4" ht="12.75">
      <c r="A38" s="75" t="s">
        <v>408</v>
      </c>
      <c r="B38" s="141" t="s">
        <v>19</v>
      </c>
      <c r="C38" s="342"/>
      <c r="D38" s="328"/>
    </row>
    <row r="39" spans="1:4" ht="12.75">
      <c r="A39" s="75" t="s">
        <v>408</v>
      </c>
      <c r="B39" s="131" t="s">
        <v>20</v>
      </c>
      <c r="C39" s="341"/>
      <c r="D39" s="328"/>
    </row>
    <row r="40" spans="1:4" ht="12.75">
      <c r="A40" s="75" t="s">
        <v>408</v>
      </c>
      <c r="B40" s="141" t="s">
        <v>21</v>
      </c>
      <c r="C40" s="342"/>
      <c r="D40" s="328"/>
    </row>
    <row r="41" spans="1:4" ht="12.75">
      <c r="A41" s="75" t="s">
        <v>408</v>
      </c>
      <c r="B41" s="131" t="s">
        <v>22</v>
      </c>
      <c r="C41" s="332" t="s">
        <v>770</v>
      </c>
      <c r="D41" s="328"/>
    </row>
    <row r="42" spans="1:4" ht="12.75">
      <c r="A42" s="75" t="s">
        <v>408</v>
      </c>
      <c r="B42" s="141" t="s">
        <v>23</v>
      </c>
      <c r="C42" s="343"/>
      <c r="D42" s="328"/>
    </row>
    <row r="43" spans="1:4" ht="12.75">
      <c r="A43" s="75" t="s">
        <v>408</v>
      </c>
      <c r="B43" s="131" t="s">
        <v>24</v>
      </c>
      <c r="C43" s="332" t="s">
        <v>770</v>
      </c>
      <c r="D43" s="328"/>
    </row>
    <row r="44" spans="1:4" ht="12.75">
      <c r="A44" s="75" t="s">
        <v>408</v>
      </c>
      <c r="B44" s="141" t="s">
        <v>25</v>
      </c>
      <c r="C44" s="343"/>
      <c r="D44" s="328"/>
    </row>
    <row r="45" spans="1:4" ht="12.75">
      <c r="A45" s="75" t="s">
        <v>408</v>
      </c>
      <c r="B45" s="131" t="s">
        <v>26</v>
      </c>
      <c r="C45" s="332" t="s">
        <v>770</v>
      </c>
      <c r="D45" s="328"/>
    </row>
    <row r="46" spans="1:4" ht="12.75">
      <c r="A46" s="75" t="s">
        <v>408</v>
      </c>
      <c r="B46" s="141" t="s">
        <v>27</v>
      </c>
      <c r="C46" s="343" t="s">
        <v>770</v>
      </c>
      <c r="D46" s="328"/>
    </row>
    <row r="47" spans="1:4" ht="13.5" thickBot="1">
      <c r="A47" s="75" t="s">
        <v>408</v>
      </c>
      <c r="B47" s="132" t="s">
        <v>28</v>
      </c>
      <c r="C47" s="344"/>
      <c r="D47" s="328"/>
    </row>
    <row r="48" spans="1:4" ht="13.5" thickTop="1">
      <c r="A48" s="327"/>
      <c r="B48" s="328"/>
      <c r="C48" s="328"/>
      <c r="D48" s="328"/>
    </row>
    <row r="49" spans="1:4" ht="12.75">
      <c r="A49" s="327"/>
      <c r="B49" s="345" t="s">
        <v>141</v>
      </c>
      <c r="C49" s="346"/>
      <c r="D49" s="346"/>
    </row>
    <row r="50" spans="1:4" ht="12.75">
      <c r="A50" s="347"/>
      <c r="B50" s="345" t="s">
        <v>142</v>
      </c>
      <c r="C50" s="346"/>
      <c r="D50" s="346"/>
    </row>
  </sheetData>
  <mergeCells count="14">
    <mergeCell ref="A1:D1"/>
    <mergeCell ref="C6:D6"/>
    <mergeCell ref="C7:D7"/>
    <mergeCell ref="A2:D2"/>
    <mergeCell ref="C4:D4"/>
    <mergeCell ref="C5:D5"/>
    <mergeCell ref="B16:C16"/>
    <mergeCell ref="C8:D8"/>
    <mergeCell ref="C9:D9"/>
    <mergeCell ref="C14:D14"/>
    <mergeCell ref="C10:D10"/>
    <mergeCell ref="C11:D11"/>
    <mergeCell ref="C12:D12"/>
    <mergeCell ref="C13:D13"/>
  </mergeCells>
  <hyperlinks>
    <hyperlink ref="C9" r:id="rId1" display="http://www.wm.edu"/>
    <hyperlink ref="C13" r:id="rId2" display="admiss@wm.edu"/>
    <hyperlink ref="C14:D14" r:id="rId3" display="http//www.wm.edu/admission/"/>
    <hyperlink ref="B50" r:id="rId4" display="Office of Institutional Research"/>
    <hyperlink ref="B49" r:id="rId5" display="Common Data Set 2002-2003"/>
  </hyperlinks>
  <printOptions/>
  <pageMargins left="0.75" right="0.75" top="1" bottom="1" header="0.5" footer="0.5"/>
  <pageSetup horizontalDpi="600" verticalDpi="600" orientation="portrait" r:id="rId6"/>
  <headerFooter alignWithMargins="0">
    <oddHeader>&amp;CCommon Data Set 2002-2003</oddHeader>
    <oddFooter>&amp;C&amp;A&amp;RPage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G40"/>
  <sheetViews>
    <sheetView tabSelected="1" workbookViewId="0" topLeftCell="A1">
      <selection activeCell="H20" sqref="H20"/>
    </sheetView>
  </sheetViews>
  <sheetFormatPr defaultColWidth="9.140625" defaultRowHeight="12.75"/>
  <cols>
    <col min="1" max="1" width="3.8515625" style="435" customWidth="1"/>
    <col min="2" max="2" width="43.140625" style="434" customWidth="1"/>
    <col min="3" max="3" width="19.57421875" style="434" customWidth="1"/>
    <col min="4" max="4" width="12.28125" style="434" customWidth="1"/>
    <col min="5" max="5" width="13.7109375" style="434" customWidth="1"/>
    <col min="6" max="6" width="20.00390625" style="434" customWidth="1"/>
  </cols>
  <sheetData>
    <row r="1" spans="1:7" ht="23.25">
      <c r="A1" s="348" t="s">
        <v>76</v>
      </c>
      <c r="B1" s="348"/>
      <c r="C1" s="348"/>
      <c r="D1" s="348"/>
      <c r="E1" s="348"/>
      <c r="F1" s="348"/>
      <c r="G1" s="436"/>
    </row>
    <row r="2" spans="1:6" ht="18">
      <c r="A2" s="350" t="s">
        <v>878</v>
      </c>
      <c r="B2" s="350"/>
      <c r="C2" s="350"/>
      <c r="D2" s="350"/>
      <c r="E2" s="350"/>
      <c r="F2" s="350"/>
    </row>
    <row r="3" spans="1:6" ht="13.5" thickBot="1">
      <c r="A3" s="372"/>
      <c r="B3" s="373"/>
      <c r="C3" s="373"/>
      <c r="D3" s="373"/>
      <c r="E3" s="373"/>
      <c r="F3" s="373"/>
    </row>
    <row r="4" spans="1:6" ht="13.5" thickTop="1">
      <c r="A4" s="14" t="s">
        <v>879</v>
      </c>
      <c r="B4" s="110" t="s">
        <v>929</v>
      </c>
      <c r="C4" s="943"/>
      <c r="D4" s="943"/>
      <c r="E4" s="943"/>
      <c r="F4" s="944"/>
    </row>
    <row r="5" spans="1:6" ht="18" customHeight="1">
      <c r="A5" s="14" t="s">
        <v>879</v>
      </c>
      <c r="B5" s="306" t="s">
        <v>880</v>
      </c>
      <c r="C5" s="945"/>
      <c r="D5" s="945"/>
      <c r="E5" s="946"/>
      <c r="F5" s="947"/>
    </row>
    <row r="6" spans="1:6" ht="25.5">
      <c r="A6" s="14" t="s">
        <v>879</v>
      </c>
      <c r="B6" s="108" t="s">
        <v>881</v>
      </c>
      <c r="C6" s="7" t="s">
        <v>882</v>
      </c>
      <c r="D6" s="7" t="s">
        <v>19</v>
      </c>
      <c r="E6" s="7" t="s">
        <v>883</v>
      </c>
      <c r="F6" s="109" t="s">
        <v>928</v>
      </c>
    </row>
    <row r="7" spans="1:6" ht="12.75">
      <c r="A7" s="14" t="s">
        <v>879</v>
      </c>
      <c r="B7" s="667" t="s">
        <v>884</v>
      </c>
      <c r="C7" s="948"/>
      <c r="D7" s="948"/>
      <c r="E7" s="948"/>
      <c r="F7" s="949" t="s">
        <v>885</v>
      </c>
    </row>
    <row r="8" spans="1:6" ht="12.75">
      <c r="A8" s="14" t="s">
        <v>879</v>
      </c>
      <c r="B8" s="356" t="s">
        <v>886</v>
      </c>
      <c r="C8" s="950"/>
      <c r="D8" s="950"/>
      <c r="E8" s="950"/>
      <c r="F8" s="951">
        <v>4</v>
      </c>
    </row>
    <row r="9" spans="1:6" ht="12.75">
      <c r="A9" s="14" t="s">
        <v>879</v>
      </c>
      <c r="B9" s="356" t="s">
        <v>887</v>
      </c>
      <c r="C9" s="950"/>
      <c r="D9" s="950"/>
      <c r="E9" s="952">
        <v>0.0175</v>
      </c>
      <c r="F9" s="951">
        <v>5</v>
      </c>
    </row>
    <row r="10" spans="1:6" ht="12.75">
      <c r="A10" s="14" t="s">
        <v>879</v>
      </c>
      <c r="B10" s="356" t="s">
        <v>888</v>
      </c>
      <c r="C10" s="950"/>
      <c r="D10" s="950"/>
      <c r="E10" s="952">
        <v>0.0874</v>
      </c>
      <c r="F10" s="951">
        <v>26</v>
      </c>
    </row>
    <row r="11" spans="1:6" ht="12.75">
      <c r="A11" s="14" t="s">
        <v>879</v>
      </c>
      <c r="B11" s="356" t="s">
        <v>889</v>
      </c>
      <c r="C11" s="950"/>
      <c r="D11" s="950"/>
      <c r="E11" s="952">
        <v>0.1596</v>
      </c>
      <c r="F11" s="951" t="s">
        <v>890</v>
      </c>
    </row>
    <row r="12" spans="1:6" ht="12.75">
      <c r="A12" s="14" t="s">
        <v>879</v>
      </c>
      <c r="B12" s="667" t="s">
        <v>891</v>
      </c>
      <c r="C12" s="948"/>
      <c r="D12" s="948"/>
      <c r="E12" s="953"/>
      <c r="F12" s="949" t="s">
        <v>892</v>
      </c>
    </row>
    <row r="13" spans="1:6" ht="12.75">
      <c r="A13" s="14" t="s">
        <v>879</v>
      </c>
      <c r="B13" s="356" t="s">
        <v>607</v>
      </c>
      <c r="C13" s="950"/>
      <c r="D13" s="950"/>
      <c r="E13" s="952">
        <v>0.0365</v>
      </c>
      <c r="F13" s="951">
        <v>11</v>
      </c>
    </row>
    <row r="14" spans="1:6" ht="12.75">
      <c r="A14" s="14" t="s">
        <v>879</v>
      </c>
      <c r="B14" s="356" t="s">
        <v>608</v>
      </c>
      <c r="C14" s="950"/>
      <c r="D14" s="950"/>
      <c r="E14" s="952"/>
      <c r="F14" s="951">
        <v>13</v>
      </c>
    </row>
    <row r="15" spans="1:6" ht="12.75">
      <c r="A15" s="14" t="s">
        <v>879</v>
      </c>
      <c r="B15" s="356" t="s">
        <v>609</v>
      </c>
      <c r="C15" s="950"/>
      <c r="D15" s="950"/>
      <c r="E15" s="952"/>
      <c r="F15" s="951" t="s">
        <v>610</v>
      </c>
    </row>
    <row r="16" spans="1:6" ht="12.75">
      <c r="A16" s="14" t="s">
        <v>879</v>
      </c>
      <c r="B16" s="356" t="s">
        <v>117</v>
      </c>
      <c r="C16" s="950"/>
      <c r="D16" s="950"/>
      <c r="E16" s="952">
        <v>0.0942</v>
      </c>
      <c r="F16" s="951">
        <v>23</v>
      </c>
    </row>
    <row r="17" spans="1:6" ht="12.75">
      <c r="A17" s="14" t="s">
        <v>879</v>
      </c>
      <c r="B17" s="667" t="s">
        <v>611</v>
      </c>
      <c r="C17" s="948"/>
      <c r="D17" s="948"/>
      <c r="E17" s="953">
        <v>0.0318</v>
      </c>
      <c r="F17" s="949">
        <v>16</v>
      </c>
    </row>
    <row r="18" spans="1:6" ht="12.75">
      <c r="A18" s="14" t="s">
        <v>879</v>
      </c>
      <c r="B18" s="356" t="s">
        <v>612</v>
      </c>
      <c r="C18" s="950"/>
      <c r="D18" s="950"/>
      <c r="E18" s="952"/>
      <c r="F18" s="951">
        <v>51</v>
      </c>
    </row>
    <row r="19" spans="1:6" ht="12.75">
      <c r="A19" s="14" t="s">
        <v>879</v>
      </c>
      <c r="B19" s="356" t="s">
        <v>613</v>
      </c>
      <c r="C19" s="950"/>
      <c r="D19" s="950"/>
      <c r="E19" s="952"/>
      <c r="F19" s="951" t="s">
        <v>614</v>
      </c>
    </row>
    <row r="20" spans="1:6" ht="12.75">
      <c r="A20" s="14" t="s">
        <v>879</v>
      </c>
      <c r="B20" s="356" t="s">
        <v>615</v>
      </c>
      <c r="C20" s="950"/>
      <c r="D20" s="950"/>
      <c r="E20" s="952">
        <v>0.0426</v>
      </c>
      <c r="F20" s="951">
        <v>30</v>
      </c>
    </row>
    <row r="21" spans="1:6" ht="12.75">
      <c r="A21" s="14" t="s">
        <v>879</v>
      </c>
      <c r="B21" s="356" t="s">
        <v>516</v>
      </c>
      <c r="C21" s="950"/>
      <c r="D21" s="950"/>
      <c r="E21" s="952"/>
      <c r="F21" s="951">
        <v>22</v>
      </c>
    </row>
    <row r="22" spans="1:6" ht="12.75">
      <c r="A22" s="14" t="s">
        <v>879</v>
      </c>
      <c r="B22" s="667" t="s">
        <v>517</v>
      </c>
      <c r="C22" s="948"/>
      <c r="D22" s="948"/>
      <c r="E22" s="953"/>
      <c r="F22" s="949">
        <v>24</v>
      </c>
    </row>
    <row r="23" spans="1:6" ht="12.75">
      <c r="A23" s="14" t="s">
        <v>879</v>
      </c>
      <c r="B23" s="356" t="s">
        <v>518</v>
      </c>
      <c r="C23" s="950"/>
      <c r="D23" s="950"/>
      <c r="E23" s="952"/>
      <c r="F23" s="951">
        <v>25</v>
      </c>
    </row>
    <row r="24" spans="1:6" ht="12.75">
      <c r="A24" s="14" t="s">
        <v>879</v>
      </c>
      <c r="B24" s="356" t="s">
        <v>118</v>
      </c>
      <c r="C24" s="950"/>
      <c r="D24" s="950"/>
      <c r="E24" s="952">
        <v>0.0114</v>
      </c>
      <c r="F24" s="951">
        <v>27</v>
      </c>
    </row>
    <row r="25" spans="1:6" ht="12.75">
      <c r="A25" s="14" t="s">
        <v>879</v>
      </c>
      <c r="B25" s="356" t="s">
        <v>519</v>
      </c>
      <c r="C25" s="950"/>
      <c r="D25" s="950"/>
      <c r="E25" s="952"/>
      <c r="F25" s="951" t="s">
        <v>520</v>
      </c>
    </row>
    <row r="26" spans="1:6" ht="12.75">
      <c r="A26" s="14" t="s">
        <v>879</v>
      </c>
      <c r="B26" s="667" t="s">
        <v>521</v>
      </c>
      <c r="C26" s="948"/>
      <c r="D26" s="948"/>
      <c r="E26" s="953"/>
      <c r="F26" s="949">
        <v>3</v>
      </c>
    </row>
    <row r="27" spans="1:6" ht="12.75">
      <c r="A27" s="14" t="s">
        <v>879</v>
      </c>
      <c r="B27" s="356" t="s">
        <v>522</v>
      </c>
      <c r="C27" s="950"/>
      <c r="D27" s="950"/>
      <c r="E27" s="952">
        <v>0.03</v>
      </c>
      <c r="F27" s="951">
        <v>31</v>
      </c>
    </row>
    <row r="28" spans="1:6" ht="12.75">
      <c r="A28" s="14" t="s">
        <v>879</v>
      </c>
      <c r="B28" s="356" t="s">
        <v>523</v>
      </c>
      <c r="C28" s="950"/>
      <c r="D28" s="950"/>
      <c r="E28" s="952"/>
      <c r="F28" s="951">
        <v>12</v>
      </c>
    </row>
    <row r="29" spans="1:6" ht="12.75">
      <c r="A29" s="14" t="s">
        <v>879</v>
      </c>
      <c r="B29" s="356" t="s">
        <v>524</v>
      </c>
      <c r="C29" s="950"/>
      <c r="D29" s="950"/>
      <c r="E29" s="952">
        <v>0.02</v>
      </c>
      <c r="F29" s="951" t="s">
        <v>525</v>
      </c>
    </row>
    <row r="30" spans="1:6" ht="12.75">
      <c r="A30" s="14" t="s">
        <v>879</v>
      </c>
      <c r="B30" s="356" t="s">
        <v>526</v>
      </c>
      <c r="C30" s="950"/>
      <c r="D30" s="950"/>
      <c r="E30" s="952">
        <v>0.0502</v>
      </c>
      <c r="F30" s="951" t="s">
        <v>527</v>
      </c>
    </row>
    <row r="31" spans="1:7" s="27" customFormat="1" ht="12.75">
      <c r="A31" s="14" t="s">
        <v>879</v>
      </c>
      <c r="B31" s="667" t="s">
        <v>528</v>
      </c>
      <c r="C31" s="948"/>
      <c r="D31" s="948"/>
      <c r="E31" s="953">
        <v>0.0114</v>
      </c>
      <c r="F31" s="949" t="s">
        <v>529</v>
      </c>
      <c r="G31" s="27" t="s">
        <v>104</v>
      </c>
    </row>
    <row r="32" spans="1:6" ht="12.75">
      <c r="A32" s="14" t="s">
        <v>879</v>
      </c>
      <c r="B32" s="356" t="s">
        <v>530</v>
      </c>
      <c r="C32" s="950"/>
      <c r="D32" s="950"/>
      <c r="E32" s="952">
        <v>0.0912</v>
      </c>
      <c r="F32" s="951">
        <v>42</v>
      </c>
    </row>
    <row r="33" spans="1:6" ht="12.75">
      <c r="A33" s="14" t="s">
        <v>879</v>
      </c>
      <c r="B33" s="356" t="s">
        <v>216</v>
      </c>
      <c r="C33" s="950"/>
      <c r="D33" s="950"/>
      <c r="E33" s="952">
        <v>0.2759</v>
      </c>
      <c r="F33" s="951">
        <v>45</v>
      </c>
    </row>
    <row r="34" spans="1:6" ht="12.75">
      <c r="A34" s="14" t="s">
        <v>879</v>
      </c>
      <c r="B34" s="356" t="s">
        <v>217</v>
      </c>
      <c r="C34" s="950"/>
      <c r="D34" s="950"/>
      <c r="E34" s="952"/>
      <c r="F34" s="951" t="s">
        <v>218</v>
      </c>
    </row>
    <row r="35" spans="1:6" ht="12.75">
      <c r="A35" s="14" t="s">
        <v>879</v>
      </c>
      <c r="B35" s="356" t="s">
        <v>9</v>
      </c>
      <c r="C35" s="950"/>
      <c r="D35" s="950"/>
      <c r="E35" s="952">
        <v>0.038</v>
      </c>
      <c r="F35" s="951">
        <v>50</v>
      </c>
    </row>
    <row r="36" spans="1:6" ht="12.75">
      <c r="A36" s="14" t="s">
        <v>879</v>
      </c>
      <c r="B36" s="356" t="s">
        <v>10</v>
      </c>
      <c r="C36" s="950"/>
      <c r="D36" s="950"/>
      <c r="E36" s="950"/>
      <c r="F36" s="951"/>
    </row>
    <row r="37" spans="1:6" ht="13.5" thickBot="1">
      <c r="A37" s="14" t="s">
        <v>879</v>
      </c>
      <c r="B37" s="72" t="s">
        <v>355</v>
      </c>
      <c r="C37" s="111">
        <f>SUM(C7:C36)</f>
        <v>0</v>
      </c>
      <c r="D37" s="111">
        <f>SUM(D7:D36)</f>
        <v>0</v>
      </c>
      <c r="E37" s="954">
        <f>SUM(E7:E36)</f>
        <v>0.9977</v>
      </c>
      <c r="F37" s="955"/>
    </row>
    <row r="38" spans="1:6" ht="13.5" thickTop="1">
      <c r="A38" s="386"/>
      <c r="B38" s="387"/>
      <c r="C38" s="387"/>
      <c r="D38" s="387"/>
      <c r="E38" s="387"/>
      <c r="F38" s="387"/>
    </row>
    <row r="39" spans="1:2" ht="12.75">
      <c r="A39" s="386"/>
      <c r="B39" s="433" t="s">
        <v>141</v>
      </c>
    </row>
    <row r="40" ht="12.75">
      <c r="B40" s="433" t="s">
        <v>142</v>
      </c>
    </row>
  </sheetData>
  <mergeCells count="3">
    <mergeCell ref="A1:F1"/>
    <mergeCell ref="A2:F2"/>
    <mergeCell ref="B5:F5"/>
  </mergeCells>
  <hyperlinks>
    <hyperlink ref="B40" r:id="rId1" display="Office of Institutional Research"/>
    <hyperlink ref="B39" r:id="rId2" display="Common Data Set 2002-2003"/>
  </hyperlinks>
  <printOptions/>
  <pageMargins left="0.75" right="0.75" top="1" bottom="1" header="0.5" footer="0.5"/>
  <pageSetup fitToWidth="0" fitToHeight="1" horizontalDpi="600" verticalDpi="600" orientation="landscape" scale="83" r:id="rId3"/>
  <headerFooter alignWithMargins="0">
    <oddHeader>&amp;CCommon Data Set 2002-2003</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935"/>
  <sheetViews>
    <sheetView workbookViewId="0" topLeftCell="A1">
      <selection activeCell="A18" sqref="A18"/>
    </sheetView>
  </sheetViews>
  <sheetFormatPr defaultColWidth="9.140625" defaultRowHeight="12.75"/>
  <cols>
    <col min="1" max="1" width="136.421875" style="112" customWidth="1"/>
  </cols>
  <sheetData>
    <row r="1" ht="15">
      <c r="A1" s="125" t="s">
        <v>986</v>
      </c>
    </row>
    <row r="2" ht="12.75">
      <c r="A2" s="126"/>
    </row>
    <row r="3" ht="15">
      <c r="A3" s="127" t="s">
        <v>87</v>
      </c>
    </row>
    <row r="4" ht="15" thickBot="1">
      <c r="A4" s="124"/>
    </row>
    <row r="5" ht="33" customHeight="1" thickBot="1" thickTop="1">
      <c r="A5" s="113" t="s">
        <v>930</v>
      </c>
    </row>
    <row r="6" ht="27" customHeight="1" thickBot="1">
      <c r="A6" s="115" t="s">
        <v>436</v>
      </c>
    </row>
    <row r="7" ht="26.25" thickBot="1">
      <c r="A7" s="115" t="s">
        <v>897</v>
      </c>
    </row>
    <row r="8" ht="13.5" thickBot="1">
      <c r="A8" s="116"/>
    </row>
    <row r="9" ht="27.75" customHeight="1" thickBot="1">
      <c r="A9" s="117" t="s">
        <v>75</v>
      </c>
    </row>
    <row r="10" ht="27.75" customHeight="1" thickBot="1">
      <c r="A10" s="117" t="s">
        <v>764</v>
      </c>
    </row>
    <row r="11" ht="13.5" thickBot="1">
      <c r="A11" s="117" t="s">
        <v>765</v>
      </c>
    </row>
    <row r="12" ht="26.25" thickBot="1">
      <c r="A12" s="117" t="s">
        <v>766</v>
      </c>
    </row>
    <row r="13" ht="26.25" thickBot="1">
      <c r="A13" s="117" t="s">
        <v>88</v>
      </c>
    </row>
    <row r="14" ht="39" thickBot="1">
      <c r="A14" s="117" t="s">
        <v>89</v>
      </c>
    </row>
    <row r="15" ht="26.25" thickBot="1">
      <c r="A15" s="117" t="s">
        <v>90</v>
      </c>
    </row>
    <row r="16" ht="26.25" thickBot="1">
      <c r="A16" s="117" t="s">
        <v>91</v>
      </c>
    </row>
    <row r="17" ht="13.5" thickBot="1">
      <c r="A17" s="117" t="s">
        <v>92</v>
      </c>
    </row>
    <row r="18" ht="60.75" customHeight="1" thickBot="1">
      <c r="A18" s="177" t="s">
        <v>93</v>
      </c>
    </row>
    <row r="19" ht="13.5" thickBot="1">
      <c r="A19" s="188" t="s">
        <v>165</v>
      </c>
    </row>
    <row r="20" ht="13.5" thickBot="1">
      <c r="A20" s="117" t="s">
        <v>166</v>
      </c>
    </row>
    <row r="21" ht="26.25" thickBot="1">
      <c r="A21" s="117" t="s">
        <v>167</v>
      </c>
    </row>
    <row r="22" ht="21.75" customHeight="1" thickBot="1">
      <c r="A22" s="177" t="s">
        <v>189</v>
      </c>
    </row>
    <row r="23" ht="39" thickBot="1">
      <c r="A23" s="117" t="s">
        <v>190</v>
      </c>
    </row>
    <row r="24" ht="13.5" thickBot="1">
      <c r="A24" s="117" t="s">
        <v>191</v>
      </c>
    </row>
    <row r="25" ht="13.5" thickBot="1">
      <c r="A25" s="117" t="s">
        <v>192</v>
      </c>
    </row>
    <row r="26" ht="26.25" thickBot="1">
      <c r="A26" s="117" t="s">
        <v>531</v>
      </c>
    </row>
    <row r="27" ht="26.25" thickBot="1">
      <c r="A27" s="117" t="s">
        <v>532</v>
      </c>
    </row>
    <row r="28" ht="26.25" thickBot="1">
      <c r="A28" s="117" t="s">
        <v>533</v>
      </c>
    </row>
    <row r="29" ht="26.25" thickBot="1">
      <c r="A29" s="117" t="s">
        <v>534</v>
      </c>
    </row>
    <row r="30" ht="27.75" customHeight="1" thickBot="1">
      <c r="A30" s="117" t="s">
        <v>535</v>
      </c>
    </row>
    <row r="31" ht="13.5" thickBot="1">
      <c r="A31" s="117" t="s">
        <v>536</v>
      </c>
    </row>
    <row r="32" ht="39" thickBot="1">
      <c r="A32" s="117" t="s">
        <v>830</v>
      </c>
    </row>
    <row r="33" ht="26.25" thickBot="1">
      <c r="A33" s="117" t="s">
        <v>831</v>
      </c>
    </row>
    <row r="34" ht="13.5" thickBot="1">
      <c r="A34" s="117" t="s">
        <v>832</v>
      </c>
    </row>
    <row r="35" ht="13.5" thickBot="1">
      <c r="A35" s="117" t="s">
        <v>833</v>
      </c>
    </row>
    <row r="36" ht="26.25" thickBot="1">
      <c r="A36" s="117" t="s">
        <v>193</v>
      </c>
    </row>
    <row r="37" ht="26.25" thickBot="1">
      <c r="A37" s="117" t="s">
        <v>194</v>
      </c>
    </row>
    <row r="38" ht="26.25" thickBot="1">
      <c r="A38" s="117" t="s">
        <v>195</v>
      </c>
    </row>
    <row r="39" ht="26.25" thickBot="1">
      <c r="A39" s="117" t="s">
        <v>196</v>
      </c>
    </row>
    <row r="40" ht="22.5" customHeight="1" thickBot="1">
      <c r="A40" s="177" t="s">
        <v>197</v>
      </c>
    </row>
    <row r="41" ht="26.25" thickBot="1">
      <c r="A41" s="117" t="s">
        <v>852</v>
      </c>
    </row>
    <row r="42" ht="26.25" thickBot="1">
      <c r="A42" s="117" t="s">
        <v>853</v>
      </c>
    </row>
    <row r="43" ht="39" thickBot="1">
      <c r="A43" s="117" t="s">
        <v>854</v>
      </c>
    </row>
    <row r="44" ht="13.5" thickBot="1">
      <c r="A44" s="117" t="s">
        <v>855</v>
      </c>
    </row>
    <row r="45" ht="26.25" thickBot="1">
      <c r="A45" s="117" t="s">
        <v>856</v>
      </c>
    </row>
    <row r="46" ht="51.75" thickBot="1">
      <c r="A46" s="117" t="s">
        <v>857</v>
      </c>
    </row>
    <row r="47" ht="13.5" thickBot="1">
      <c r="A47" s="117" t="s">
        <v>858</v>
      </c>
    </row>
    <row r="48" ht="26.25" thickBot="1">
      <c r="A48" s="117" t="s">
        <v>859</v>
      </c>
    </row>
    <row r="49" ht="26.25" thickBot="1">
      <c r="A49" s="177" t="s">
        <v>905</v>
      </c>
    </row>
    <row r="50" ht="26.25" thickBot="1">
      <c r="A50" s="117" t="s">
        <v>906</v>
      </c>
    </row>
    <row r="51" ht="51.75" thickBot="1">
      <c r="A51" s="117" t="s">
        <v>907</v>
      </c>
    </row>
    <row r="52" ht="13.5" thickBot="1">
      <c r="A52" s="117" t="s">
        <v>908</v>
      </c>
    </row>
    <row r="53" ht="26.25" thickBot="1">
      <c r="A53" s="117" t="s">
        <v>909</v>
      </c>
    </row>
    <row r="54" ht="26.25" thickBot="1">
      <c r="A54" s="117" t="s">
        <v>910</v>
      </c>
    </row>
    <row r="55" ht="26.25" thickBot="1">
      <c r="A55" s="117" t="s">
        <v>911</v>
      </c>
    </row>
    <row r="56" ht="26.25" thickBot="1">
      <c r="A56" s="177" t="s">
        <v>259</v>
      </c>
    </row>
    <row r="57" ht="39" thickBot="1">
      <c r="A57" s="117" t="s">
        <v>260</v>
      </c>
    </row>
    <row r="58" ht="39" thickBot="1">
      <c r="A58" s="117" t="s">
        <v>261</v>
      </c>
    </row>
    <row r="59" ht="39" thickBot="1">
      <c r="A59" s="117" t="s">
        <v>262</v>
      </c>
    </row>
    <row r="60" ht="26.25" thickBot="1">
      <c r="A60" s="117" t="s">
        <v>263</v>
      </c>
    </row>
    <row r="61" ht="13.5" thickBot="1">
      <c r="A61" s="117" t="s">
        <v>264</v>
      </c>
    </row>
    <row r="62" ht="26.25" thickBot="1">
      <c r="A62" s="117" t="s">
        <v>219</v>
      </c>
    </row>
    <row r="63" ht="26.25" thickBot="1">
      <c r="A63" s="117" t="s">
        <v>220</v>
      </c>
    </row>
    <row r="64" ht="26.25" thickBot="1">
      <c r="A64" s="177" t="s">
        <v>599</v>
      </c>
    </row>
    <row r="65" ht="51.75" thickBot="1">
      <c r="A65" s="117" t="s">
        <v>0</v>
      </c>
    </row>
    <row r="66" ht="13.5" thickBot="1">
      <c r="A66" s="117" t="s">
        <v>1</v>
      </c>
    </row>
    <row r="67" ht="22.5" customHeight="1" thickBot="1">
      <c r="A67" s="177" t="s">
        <v>2</v>
      </c>
    </row>
    <row r="68" ht="26.25" thickBot="1">
      <c r="A68" s="117" t="s">
        <v>3</v>
      </c>
    </row>
    <row r="69" ht="13.5" thickBot="1">
      <c r="A69" s="117" t="s">
        <v>4</v>
      </c>
    </row>
    <row r="70" ht="26.25" thickBot="1">
      <c r="A70" s="117" t="s">
        <v>5</v>
      </c>
    </row>
    <row r="71" ht="26.25" thickBot="1">
      <c r="A71" s="177" t="s">
        <v>6</v>
      </c>
    </row>
    <row r="72" ht="13.5" thickBot="1">
      <c r="A72" s="117" t="s">
        <v>646</v>
      </c>
    </row>
    <row r="73" ht="13.5" thickBot="1">
      <c r="A73" s="117" t="s">
        <v>647</v>
      </c>
    </row>
    <row r="74" ht="26.25" thickBot="1">
      <c r="A74" s="117" t="s">
        <v>41</v>
      </c>
    </row>
    <row r="75" ht="26.25" thickBot="1">
      <c r="A75" s="177" t="s">
        <v>42</v>
      </c>
    </row>
    <row r="76" ht="13.5" thickBot="1">
      <c r="A76" s="117" t="s">
        <v>43</v>
      </c>
    </row>
    <row r="77" ht="26.25" thickBot="1">
      <c r="A77" s="117" t="s">
        <v>44</v>
      </c>
    </row>
    <row r="78" ht="26.25" thickBot="1">
      <c r="A78" s="177" t="s">
        <v>45</v>
      </c>
    </row>
    <row r="79" ht="18.75" customHeight="1" thickBot="1">
      <c r="A79" s="117" t="s">
        <v>707</v>
      </c>
    </row>
    <row r="80" ht="18.75" customHeight="1" thickBot="1">
      <c r="A80" s="117" t="s">
        <v>708</v>
      </c>
    </row>
    <row r="81" ht="26.25" thickBot="1">
      <c r="A81" s="177" t="s">
        <v>709</v>
      </c>
    </row>
    <row r="82" ht="18" customHeight="1" thickBot="1">
      <c r="A82" s="177" t="s">
        <v>710</v>
      </c>
    </row>
    <row r="83" ht="26.25" thickBot="1">
      <c r="A83" s="117" t="s">
        <v>711</v>
      </c>
    </row>
    <row r="84" ht="15.75" customHeight="1" thickBot="1">
      <c r="A84" s="117" t="s">
        <v>712</v>
      </c>
    </row>
    <row r="85" ht="16.5" customHeight="1" thickBot="1">
      <c r="A85" s="117" t="s">
        <v>713</v>
      </c>
    </row>
    <row r="86" ht="21.75" customHeight="1" thickBot="1">
      <c r="A86" s="177" t="s">
        <v>738</v>
      </c>
    </row>
    <row r="87" ht="26.25" thickBot="1">
      <c r="A87" s="117" t="s">
        <v>739</v>
      </c>
    </row>
    <row r="88" ht="26.25" thickBot="1">
      <c r="A88" s="117" t="s">
        <v>740</v>
      </c>
    </row>
    <row r="89" ht="26.25" thickBot="1">
      <c r="A89" s="117" t="s">
        <v>741</v>
      </c>
    </row>
    <row r="90" ht="25.5" customHeight="1" thickBot="1">
      <c r="A90" s="117" t="s">
        <v>742</v>
      </c>
    </row>
    <row r="91" ht="26.25" thickBot="1">
      <c r="A91" s="118" t="s">
        <v>743</v>
      </c>
    </row>
    <row r="92" ht="39" thickBot="1">
      <c r="A92" s="118" t="s">
        <v>744</v>
      </c>
    </row>
    <row r="93" ht="39" thickBot="1">
      <c r="A93" s="118" t="s">
        <v>939</v>
      </c>
    </row>
    <row r="94" ht="26.25" thickBot="1">
      <c r="A94" s="117" t="s">
        <v>56</v>
      </c>
    </row>
    <row r="95" ht="26.25" thickBot="1">
      <c r="A95" s="117" t="s">
        <v>57</v>
      </c>
    </row>
    <row r="96" ht="26.25" thickBot="1">
      <c r="A96" s="117" t="s">
        <v>58</v>
      </c>
    </row>
    <row r="97" ht="13.5" thickBot="1">
      <c r="A97" s="117" t="s">
        <v>59</v>
      </c>
    </row>
    <row r="98" ht="26.25" thickBot="1">
      <c r="A98" s="117" t="s">
        <v>60</v>
      </c>
    </row>
    <row r="99" ht="26.25" thickBot="1">
      <c r="A99" s="177" t="s">
        <v>61</v>
      </c>
    </row>
    <row r="100" ht="26.25" thickBot="1">
      <c r="A100" s="177" t="s">
        <v>62</v>
      </c>
    </row>
    <row r="101" ht="26.25" thickBot="1">
      <c r="A101" s="117" t="s">
        <v>258</v>
      </c>
    </row>
    <row r="102" ht="26.25" thickBot="1">
      <c r="A102" s="117" t="s">
        <v>601</v>
      </c>
    </row>
    <row r="103" ht="13.5" thickBot="1">
      <c r="A103" s="117" t="s">
        <v>602</v>
      </c>
    </row>
    <row r="104" ht="26.25" thickBot="1">
      <c r="A104" s="117" t="s">
        <v>603</v>
      </c>
    </row>
    <row r="105" ht="26.25" thickBot="1">
      <c r="A105" s="117" t="s">
        <v>604</v>
      </c>
    </row>
    <row r="106" ht="51.75" thickBot="1">
      <c r="A106" s="117" t="s">
        <v>914</v>
      </c>
    </row>
    <row r="107" ht="17.25" customHeight="1" thickBot="1">
      <c r="A107" s="117" t="s">
        <v>7</v>
      </c>
    </row>
    <row r="108" ht="26.25" thickBot="1">
      <c r="A108" s="177" t="s">
        <v>8</v>
      </c>
    </row>
    <row r="109" ht="26.25" thickBot="1">
      <c r="A109" s="117" t="s">
        <v>269</v>
      </c>
    </row>
    <row r="110" ht="13.5" thickBot="1">
      <c r="A110" s="117" t="s">
        <v>915</v>
      </c>
    </row>
    <row r="111" ht="26.25" thickBot="1">
      <c r="A111" s="117" t="s">
        <v>916</v>
      </c>
    </row>
    <row r="112" ht="39" thickBot="1">
      <c r="A112" s="117" t="s">
        <v>917</v>
      </c>
    </row>
    <row r="113" ht="26.25" thickBot="1">
      <c r="A113" s="177" t="s">
        <v>918</v>
      </c>
    </row>
    <row r="114" ht="26.25" thickBot="1">
      <c r="A114" s="117" t="s">
        <v>919</v>
      </c>
    </row>
    <row r="115" ht="26.25" thickBot="1">
      <c r="A115" s="117" t="s">
        <v>920</v>
      </c>
    </row>
    <row r="116" ht="26.25" thickBot="1">
      <c r="A116" s="117" t="s">
        <v>921</v>
      </c>
    </row>
    <row r="117" ht="26.25" thickBot="1">
      <c r="A117" s="117" t="s">
        <v>922</v>
      </c>
    </row>
    <row r="118" ht="13.5" thickBot="1">
      <c r="A118" s="117" t="s">
        <v>923</v>
      </c>
    </row>
    <row r="119" ht="13.5" thickBot="1">
      <c r="A119" s="117" t="s">
        <v>705</v>
      </c>
    </row>
    <row r="120" ht="26.25" thickBot="1">
      <c r="A120" s="117" t="s">
        <v>706</v>
      </c>
    </row>
    <row r="121" ht="13.5" thickBot="1">
      <c r="A121" s="177" t="s">
        <v>270</v>
      </c>
    </row>
    <row r="122" ht="26.25" thickBot="1">
      <c r="A122" s="117" t="s">
        <v>271</v>
      </c>
    </row>
    <row r="123" ht="26.25" thickBot="1">
      <c r="A123" s="177" t="s">
        <v>272</v>
      </c>
    </row>
    <row r="124" ht="18.75" customHeight="1" thickBot="1">
      <c r="A124" s="117" t="s">
        <v>273</v>
      </c>
    </row>
    <row r="125" ht="26.25" thickBot="1">
      <c r="A125" s="117" t="s">
        <v>274</v>
      </c>
    </row>
    <row r="126" ht="13.5" thickBot="1">
      <c r="A126" s="177" t="s">
        <v>275</v>
      </c>
    </row>
    <row r="127" ht="13.5" thickBot="1">
      <c r="A127" s="117" t="s">
        <v>276</v>
      </c>
    </row>
    <row r="128" ht="13.5" thickBot="1">
      <c r="A128" s="117" t="s">
        <v>277</v>
      </c>
    </row>
    <row r="129" ht="13.5" thickBot="1">
      <c r="A129" s="117" t="s">
        <v>278</v>
      </c>
    </row>
    <row r="130" ht="26.25" thickBot="1">
      <c r="A130" s="117" t="s">
        <v>318</v>
      </c>
    </row>
    <row r="131" ht="13.5" thickBot="1">
      <c r="A131" s="119"/>
    </row>
    <row r="132" ht="13.5" thickBot="1">
      <c r="A132" s="178" t="s">
        <v>132</v>
      </c>
    </row>
    <row r="133" ht="13.5" thickBot="1">
      <c r="A133" s="119"/>
    </row>
    <row r="134" ht="13.5" thickBot="1">
      <c r="A134" s="117" t="s">
        <v>319</v>
      </c>
    </row>
    <row r="135" ht="39" thickBot="1">
      <c r="A135" s="117" t="s">
        <v>320</v>
      </c>
    </row>
    <row r="136" ht="14.25" customHeight="1" thickBot="1">
      <c r="A136" s="117" t="s">
        <v>940</v>
      </c>
    </row>
    <row r="137" ht="13.5" thickBot="1">
      <c r="A137" s="117" t="s">
        <v>941</v>
      </c>
    </row>
    <row r="138" ht="26.25" thickBot="1">
      <c r="A138" s="117" t="s">
        <v>942</v>
      </c>
    </row>
    <row r="139" ht="13.5" thickBot="1">
      <c r="A139" s="117" t="s">
        <v>943</v>
      </c>
    </row>
    <row r="140" ht="15" customHeight="1" thickBot="1">
      <c r="A140" s="117" t="s">
        <v>944</v>
      </c>
    </row>
    <row r="141" ht="39" thickBot="1">
      <c r="A141" s="117" t="s">
        <v>69</v>
      </c>
    </row>
    <row r="142" ht="13.5" thickBot="1">
      <c r="A142" s="117" t="s">
        <v>94</v>
      </c>
    </row>
    <row r="143" ht="13.5" thickBot="1">
      <c r="A143" s="120" t="s">
        <v>95</v>
      </c>
    </row>
    <row r="144" ht="13.5" thickBot="1">
      <c r="A144" s="120" t="s">
        <v>96</v>
      </c>
    </row>
    <row r="145" ht="13.5" thickBot="1">
      <c r="A145" s="120" t="s">
        <v>97</v>
      </c>
    </row>
    <row r="146" ht="13.5" thickBot="1">
      <c r="A146" s="120" t="s">
        <v>98</v>
      </c>
    </row>
    <row r="147" ht="13.5" thickBot="1">
      <c r="A147" s="120" t="s">
        <v>99</v>
      </c>
    </row>
    <row r="148" ht="13.5" thickBot="1">
      <c r="A148" s="120" t="s">
        <v>100</v>
      </c>
    </row>
    <row r="149" ht="13.5" thickBot="1">
      <c r="A149" s="120" t="s">
        <v>101</v>
      </c>
    </row>
    <row r="150" ht="13.5" thickBot="1">
      <c r="A150" s="120" t="s">
        <v>102</v>
      </c>
    </row>
    <row r="151" ht="13.5" thickBot="1">
      <c r="A151" s="120" t="s">
        <v>103</v>
      </c>
    </row>
    <row r="152" ht="16.5" customHeight="1" thickBot="1">
      <c r="A152" s="117" t="s">
        <v>70</v>
      </c>
    </row>
    <row r="153" ht="28.5" customHeight="1" thickBot="1">
      <c r="A153" s="117" t="s">
        <v>71</v>
      </c>
    </row>
    <row r="154" ht="12.75">
      <c r="A154" s="121" t="s">
        <v>72</v>
      </c>
    </row>
    <row r="155" ht="12.75">
      <c r="A155" s="122"/>
    </row>
    <row r="156" ht="12.75">
      <c r="A156" s="123"/>
    </row>
    <row r="157" ht="12.75">
      <c r="A157" s="123"/>
    </row>
    <row r="158" ht="12.75">
      <c r="A158" s="122"/>
    </row>
    <row r="159" ht="12.75">
      <c r="A159" s="122"/>
    </row>
    <row r="160" ht="12.75">
      <c r="A160" s="122"/>
    </row>
    <row r="161" ht="12.75">
      <c r="A161" s="122"/>
    </row>
    <row r="162" ht="12.75">
      <c r="A162" s="122"/>
    </row>
    <row r="163" ht="12.75">
      <c r="A163" s="122"/>
    </row>
    <row r="164" ht="12.75">
      <c r="A164" s="122"/>
    </row>
    <row r="165" ht="12.75">
      <c r="A165" s="122"/>
    </row>
    <row r="166" ht="12.75">
      <c r="A166" s="122"/>
    </row>
    <row r="167" ht="12.75">
      <c r="A167" s="122"/>
    </row>
    <row r="168" ht="12.75">
      <c r="A168" s="122"/>
    </row>
    <row r="169" ht="12.75">
      <c r="A169" s="122"/>
    </row>
    <row r="170" ht="12.75">
      <c r="A170" s="122"/>
    </row>
    <row r="171" ht="12.75">
      <c r="A171" s="122"/>
    </row>
    <row r="172" ht="12.75">
      <c r="A172" s="122"/>
    </row>
    <row r="173" ht="12.75">
      <c r="A173" s="122"/>
    </row>
    <row r="174" ht="12.75">
      <c r="A174" s="122"/>
    </row>
    <row r="175" ht="12.75">
      <c r="A175" s="122"/>
    </row>
    <row r="176" ht="12.75">
      <c r="A176" s="122"/>
    </row>
    <row r="177" ht="12.75">
      <c r="A177" s="122"/>
    </row>
    <row r="178" ht="12.75">
      <c r="A178" s="122"/>
    </row>
    <row r="179" ht="12.75">
      <c r="A179" s="122"/>
    </row>
    <row r="180" ht="12.75">
      <c r="A180" s="122"/>
    </row>
    <row r="181" ht="12.75">
      <c r="A181" s="122"/>
    </row>
    <row r="182" ht="12.75">
      <c r="A182" s="122"/>
    </row>
    <row r="183" ht="12.75">
      <c r="A183" s="122"/>
    </row>
    <row r="184" ht="12.75">
      <c r="A184" s="122"/>
    </row>
    <row r="185" ht="12.75">
      <c r="A185" s="122"/>
    </row>
    <row r="186" ht="12.75">
      <c r="A186" s="122"/>
    </row>
    <row r="187" ht="12.75">
      <c r="A187" s="122"/>
    </row>
    <row r="188" ht="12.75">
      <c r="A188" s="122"/>
    </row>
    <row r="189" ht="12.75">
      <c r="A189" s="122"/>
    </row>
    <row r="190" ht="12.75">
      <c r="A190" s="122"/>
    </row>
    <row r="191" ht="12.75">
      <c r="A191" s="122"/>
    </row>
    <row r="192" ht="12.75">
      <c r="A192" s="122"/>
    </row>
    <row r="193" ht="12.75">
      <c r="A193" s="122"/>
    </row>
    <row r="194" ht="12.75">
      <c r="A194" s="122"/>
    </row>
    <row r="195" ht="12.75">
      <c r="A195" s="122"/>
    </row>
    <row r="196" ht="12.75">
      <c r="A196" s="122"/>
    </row>
    <row r="197" ht="12.75">
      <c r="A197" s="122"/>
    </row>
    <row r="198" ht="12.75">
      <c r="A198" s="122"/>
    </row>
    <row r="199" ht="12.75">
      <c r="A199" s="122"/>
    </row>
    <row r="200" ht="12.75">
      <c r="A200" s="122"/>
    </row>
    <row r="201" ht="12.75">
      <c r="A201" s="122"/>
    </row>
    <row r="202" ht="12.75">
      <c r="A202" s="122"/>
    </row>
    <row r="203" ht="12.75">
      <c r="A203" s="122"/>
    </row>
    <row r="204" ht="12.75">
      <c r="A204" s="122"/>
    </row>
    <row r="205" ht="12.75">
      <c r="A205" s="122"/>
    </row>
    <row r="206" ht="12.75">
      <c r="A206" s="122"/>
    </row>
    <row r="207" ht="12.75">
      <c r="A207" s="122"/>
    </row>
    <row r="208" ht="12.75">
      <c r="A208" s="122"/>
    </row>
    <row r="209" ht="12.75">
      <c r="A209" s="122"/>
    </row>
    <row r="210" ht="12.75">
      <c r="A210" s="122"/>
    </row>
    <row r="211" ht="12.75">
      <c r="A211" s="122"/>
    </row>
    <row r="212" ht="12.75">
      <c r="A212" s="122"/>
    </row>
    <row r="213" ht="12.75">
      <c r="A213" s="122"/>
    </row>
    <row r="214" ht="12.75">
      <c r="A214" s="122"/>
    </row>
    <row r="215" ht="12.75">
      <c r="A215" s="122"/>
    </row>
    <row r="216" ht="12.75">
      <c r="A216" s="122"/>
    </row>
    <row r="217" ht="12.75">
      <c r="A217" s="122"/>
    </row>
    <row r="218" ht="12.75">
      <c r="A218" s="122"/>
    </row>
    <row r="219" ht="12.75">
      <c r="A219" s="122"/>
    </row>
    <row r="220" ht="12.75">
      <c r="A220" s="122"/>
    </row>
    <row r="221" ht="12.75">
      <c r="A221" s="122"/>
    </row>
    <row r="222" ht="12.75">
      <c r="A222" s="122"/>
    </row>
    <row r="223" ht="12.75">
      <c r="A223" s="122"/>
    </row>
    <row r="224" ht="12.75">
      <c r="A224" s="122"/>
    </row>
    <row r="225" ht="12.75">
      <c r="A225" s="122"/>
    </row>
    <row r="226" ht="12.75">
      <c r="A226" s="122"/>
    </row>
    <row r="227" ht="12.75">
      <c r="A227" s="122"/>
    </row>
    <row r="228" ht="12.75">
      <c r="A228" s="122"/>
    </row>
    <row r="229" ht="12.75">
      <c r="A229" s="122"/>
    </row>
    <row r="230" ht="12.75">
      <c r="A230" s="122"/>
    </row>
    <row r="231" ht="12.75">
      <c r="A231" s="122"/>
    </row>
    <row r="232" ht="12.75">
      <c r="A232" s="122"/>
    </row>
    <row r="233" ht="12.75">
      <c r="A233" s="122"/>
    </row>
    <row r="234" ht="12.75">
      <c r="A234" s="122"/>
    </row>
    <row r="235" ht="12.75">
      <c r="A235" s="122"/>
    </row>
    <row r="236" ht="12.75">
      <c r="A236" s="122"/>
    </row>
    <row r="237" ht="12.75">
      <c r="A237" s="122"/>
    </row>
    <row r="238" ht="12.75">
      <c r="A238" s="122"/>
    </row>
    <row r="239" ht="12.75">
      <c r="A239" s="122"/>
    </row>
    <row r="240" ht="12.75">
      <c r="A240" s="122"/>
    </row>
    <row r="241" ht="12.75">
      <c r="A241" s="122"/>
    </row>
    <row r="242" ht="12.75">
      <c r="A242" s="122"/>
    </row>
    <row r="243" ht="12.75">
      <c r="A243" s="122"/>
    </row>
    <row r="244" ht="12.75">
      <c r="A244" s="122"/>
    </row>
    <row r="245" ht="12.75">
      <c r="A245" s="122"/>
    </row>
    <row r="246" ht="12.75">
      <c r="A246" s="122"/>
    </row>
    <row r="247" ht="12.75">
      <c r="A247" s="122"/>
    </row>
    <row r="248" ht="12.75">
      <c r="A248" s="122"/>
    </row>
    <row r="249" ht="12.75">
      <c r="A249" s="122"/>
    </row>
    <row r="250" ht="12.75">
      <c r="A250" s="122"/>
    </row>
    <row r="251" ht="12.75">
      <c r="A251" s="122"/>
    </row>
    <row r="252" ht="12.75">
      <c r="A252" s="122"/>
    </row>
    <row r="253" ht="12.75">
      <c r="A253" s="122"/>
    </row>
    <row r="254" ht="12.75">
      <c r="A254" s="122"/>
    </row>
    <row r="255" ht="12.75">
      <c r="A255" s="122"/>
    </row>
    <row r="256" ht="12.75">
      <c r="A256" s="122"/>
    </row>
    <row r="257" ht="12.75">
      <c r="A257" s="122"/>
    </row>
    <row r="258" ht="12.75">
      <c r="A258" s="122"/>
    </row>
    <row r="259" ht="12.75">
      <c r="A259" s="122"/>
    </row>
    <row r="260" ht="12.75">
      <c r="A260" s="122"/>
    </row>
    <row r="261" ht="12.75">
      <c r="A261" s="122"/>
    </row>
    <row r="262" ht="12.75">
      <c r="A262" s="122"/>
    </row>
    <row r="263" ht="12.75">
      <c r="A263" s="122"/>
    </row>
    <row r="264" ht="12.75">
      <c r="A264" s="122"/>
    </row>
    <row r="265" ht="12.75">
      <c r="A265" s="122"/>
    </row>
    <row r="266" ht="12.75">
      <c r="A266" s="122"/>
    </row>
    <row r="267" ht="12.75">
      <c r="A267" s="122"/>
    </row>
    <row r="268" ht="12.75">
      <c r="A268" s="122"/>
    </row>
    <row r="269" ht="12.75">
      <c r="A269" s="122"/>
    </row>
    <row r="270" ht="12.75">
      <c r="A270" s="122"/>
    </row>
    <row r="271" ht="12.75">
      <c r="A271" s="122"/>
    </row>
    <row r="272" ht="12.75">
      <c r="A272" s="122"/>
    </row>
    <row r="273" ht="12.75">
      <c r="A273" s="122"/>
    </row>
    <row r="274" ht="12.75">
      <c r="A274" s="122"/>
    </row>
    <row r="275" ht="12.75">
      <c r="A275" s="122"/>
    </row>
    <row r="276" ht="12.75">
      <c r="A276" s="122"/>
    </row>
    <row r="277" ht="12.75">
      <c r="A277" s="122"/>
    </row>
    <row r="278" ht="12.75">
      <c r="A278" s="122"/>
    </row>
    <row r="279" ht="12.75">
      <c r="A279" s="122"/>
    </row>
    <row r="280" ht="12.75">
      <c r="A280" s="122"/>
    </row>
    <row r="281" ht="12.75">
      <c r="A281" s="122"/>
    </row>
    <row r="282" ht="12.75">
      <c r="A282" s="122"/>
    </row>
    <row r="283" ht="12.75">
      <c r="A283" s="122"/>
    </row>
    <row r="284" ht="12.75">
      <c r="A284" s="122"/>
    </row>
    <row r="285" ht="12.75">
      <c r="A285" s="122"/>
    </row>
    <row r="286" ht="12.75">
      <c r="A286" s="122"/>
    </row>
    <row r="287" ht="12.75">
      <c r="A287" s="122"/>
    </row>
    <row r="288" ht="12.75">
      <c r="A288" s="122"/>
    </row>
    <row r="289" ht="12.75">
      <c r="A289" s="122"/>
    </row>
    <row r="290" ht="12.75">
      <c r="A290" s="122"/>
    </row>
    <row r="291" ht="12.75">
      <c r="A291" s="122"/>
    </row>
    <row r="292" ht="12.75">
      <c r="A292" s="122"/>
    </row>
    <row r="293" ht="12.75">
      <c r="A293" s="122"/>
    </row>
    <row r="294" ht="12.75">
      <c r="A294" s="122"/>
    </row>
    <row r="295" ht="12.75">
      <c r="A295" s="122"/>
    </row>
    <row r="296" ht="12.75">
      <c r="A296" s="122"/>
    </row>
    <row r="297" ht="12.75">
      <c r="A297" s="122"/>
    </row>
    <row r="298" ht="12.75">
      <c r="A298" s="122"/>
    </row>
    <row r="299" ht="12.75">
      <c r="A299" s="122"/>
    </row>
    <row r="300" ht="12.75">
      <c r="A300" s="122"/>
    </row>
    <row r="301" ht="12.75">
      <c r="A301" s="122"/>
    </row>
    <row r="302" ht="12.75">
      <c r="A302" s="122"/>
    </row>
    <row r="303" ht="12.75">
      <c r="A303" s="122"/>
    </row>
    <row r="304" ht="12.75">
      <c r="A304" s="122"/>
    </row>
    <row r="305" ht="12.75">
      <c r="A305" s="122"/>
    </row>
    <row r="306" ht="12.75">
      <c r="A306" s="122"/>
    </row>
    <row r="307" ht="12.75">
      <c r="A307" s="122"/>
    </row>
    <row r="308" ht="12.75">
      <c r="A308" s="122"/>
    </row>
    <row r="309" ht="12.75">
      <c r="A309" s="122"/>
    </row>
    <row r="310" ht="12.75">
      <c r="A310" s="122"/>
    </row>
    <row r="311" ht="12.75">
      <c r="A311" s="122"/>
    </row>
    <row r="312" ht="12.75">
      <c r="A312" s="122"/>
    </row>
    <row r="313" ht="12.75">
      <c r="A313" s="122"/>
    </row>
    <row r="314" ht="12.75">
      <c r="A314" s="122"/>
    </row>
    <row r="315" ht="12.75">
      <c r="A315" s="122"/>
    </row>
    <row r="316" ht="12.75">
      <c r="A316" s="122"/>
    </row>
    <row r="317" ht="12.75">
      <c r="A317" s="122"/>
    </row>
    <row r="318" ht="12.75">
      <c r="A318" s="122"/>
    </row>
    <row r="319" ht="12.75">
      <c r="A319" s="122"/>
    </row>
    <row r="320" ht="12.75">
      <c r="A320" s="122"/>
    </row>
    <row r="321" ht="12.75">
      <c r="A321" s="122"/>
    </row>
    <row r="322" ht="12.75">
      <c r="A322" s="122"/>
    </row>
    <row r="323" ht="12.75">
      <c r="A323" s="122"/>
    </row>
    <row r="324" ht="12.75">
      <c r="A324" s="122"/>
    </row>
    <row r="325" ht="12.75">
      <c r="A325" s="122"/>
    </row>
    <row r="326" ht="12.75">
      <c r="A326" s="122"/>
    </row>
    <row r="327" ht="12.75">
      <c r="A327" s="122"/>
    </row>
    <row r="328" ht="12.75">
      <c r="A328" s="122"/>
    </row>
    <row r="329" ht="12.75">
      <c r="A329" s="122"/>
    </row>
    <row r="330" ht="12.75">
      <c r="A330" s="122"/>
    </row>
    <row r="331" ht="12.75">
      <c r="A331" s="122"/>
    </row>
    <row r="332" ht="12.75">
      <c r="A332" s="122"/>
    </row>
    <row r="333" ht="12.75">
      <c r="A333" s="122"/>
    </row>
    <row r="334" ht="12.75">
      <c r="A334" s="122"/>
    </row>
    <row r="335" ht="12.75">
      <c r="A335" s="122"/>
    </row>
    <row r="336" ht="12.75">
      <c r="A336" s="122"/>
    </row>
    <row r="337" ht="12.75">
      <c r="A337" s="122"/>
    </row>
    <row r="338" ht="12.75">
      <c r="A338" s="122"/>
    </row>
    <row r="339" ht="12.75">
      <c r="A339" s="122"/>
    </row>
    <row r="340" ht="12.75">
      <c r="A340" s="122"/>
    </row>
    <row r="341" ht="12.75">
      <c r="A341" s="122"/>
    </row>
    <row r="342" ht="12.75">
      <c r="A342" s="122"/>
    </row>
    <row r="343" ht="12.75">
      <c r="A343" s="122"/>
    </row>
    <row r="344" ht="12.75">
      <c r="A344" s="122"/>
    </row>
    <row r="345" ht="12.75">
      <c r="A345" s="122"/>
    </row>
    <row r="346" ht="12.75">
      <c r="A346" s="122"/>
    </row>
    <row r="347" ht="12.75">
      <c r="A347" s="122"/>
    </row>
    <row r="348" ht="12.75">
      <c r="A348" s="122"/>
    </row>
    <row r="349" ht="12.75">
      <c r="A349" s="122"/>
    </row>
    <row r="350" ht="12.75">
      <c r="A350" s="122"/>
    </row>
    <row r="351" ht="12.75">
      <c r="A351" s="122"/>
    </row>
    <row r="352" ht="12.75">
      <c r="A352" s="122"/>
    </row>
    <row r="353" ht="12.75">
      <c r="A353" s="122"/>
    </row>
    <row r="354" ht="12.75">
      <c r="A354" s="122"/>
    </row>
    <row r="355" ht="12.75">
      <c r="A355" s="122"/>
    </row>
    <row r="356" ht="12.75">
      <c r="A356" s="122"/>
    </row>
    <row r="357" ht="12.75">
      <c r="A357" s="122"/>
    </row>
    <row r="358" ht="12.75">
      <c r="A358" s="122"/>
    </row>
    <row r="359" ht="12.75">
      <c r="A359" s="122"/>
    </row>
    <row r="360" ht="12.75">
      <c r="A360" s="122"/>
    </row>
    <row r="361" ht="12.75">
      <c r="A361" s="122"/>
    </row>
    <row r="362" ht="12.75">
      <c r="A362" s="122"/>
    </row>
    <row r="363" ht="12.75">
      <c r="A363" s="122"/>
    </row>
    <row r="364" ht="12.75">
      <c r="A364" s="122"/>
    </row>
    <row r="365" ht="12.75">
      <c r="A365" s="122"/>
    </row>
    <row r="366" ht="12.75">
      <c r="A366" s="122"/>
    </row>
    <row r="367" ht="12.75">
      <c r="A367" s="122"/>
    </row>
    <row r="368" ht="12.75">
      <c r="A368" s="122"/>
    </row>
    <row r="369" ht="12.75">
      <c r="A369" s="122"/>
    </row>
    <row r="370" ht="12.75">
      <c r="A370" s="122"/>
    </row>
    <row r="371" ht="12.75">
      <c r="A371" s="122"/>
    </row>
    <row r="372" ht="12.75">
      <c r="A372" s="122"/>
    </row>
    <row r="373" ht="12.75">
      <c r="A373" s="122"/>
    </row>
    <row r="374" ht="12.75">
      <c r="A374" s="122"/>
    </row>
    <row r="375" ht="12.75">
      <c r="A375" s="122"/>
    </row>
    <row r="376" ht="12.75">
      <c r="A376" s="122"/>
    </row>
    <row r="377" ht="12.75">
      <c r="A377" s="122"/>
    </row>
    <row r="378" ht="12.75">
      <c r="A378" s="122"/>
    </row>
    <row r="379" ht="12.75">
      <c r="A379" s="122"/>
    </row>
    <row r="380" ht="12.75">
      <c r="A380" s="122"/>
    </row>
    <row r="381" ht="12.75">
      <c r="A381" s="122"/>
    </row>
    <row r="382" ht="12.75">
      <c r="A382" s="122"/>
    </row>
    <row r="383" ht="12.75">
      <c r="A383" s="122"/>
    </row>
    <row r="384" ht="12.75">
      <c r="A384" s="122"/>
    </row>
    <row r="385" ht="12.75">
      <c r="A385" s="122"/>
    </row>
    <row r="386" ht="12.75">
      <c r="A386" s="122"/>
    </row>
    <row r="387" ht="12.75">
      <c r="A387" s="122"/>
    </row>
    <row r="388" ht="12.75">
      <c r="A388" s="122"/>
    </row>
    <row r="389" ht="12.75">
      <c r="A389" s="122"/>
    </row>
    <row r="390" ht="12.75">
      <c r="A390" s="122"/>
    </row>
    <row r="391" ht="12.75">
      <c r="A391" s="122"/>
    </row>
    <row r="392" ht="12.75">
      <c r="A392" s="122"/>
    </row>
    <row r="393" ht="12.75">
      <c r="A393" s="122"/>
    </row>
    <row r="394" ht="12.75">
      <c r="A394" s="122"/>
    </row>
    <row r="395" ht="12.75">
      <c r="A395" s="122"/>
    </row>
    <row r="396" ht="12.75">
      <c r="A396" s="122"/>
    </row>
    <row r="397" ht="12.75">
      <c r="A397" s="122"/>
    </row>
    <row r="398" ht="12.75">
      <c r="A398" s="122"/>
    </row>
    <row r="399" ht="12.75">
      <c r="A399" s="122"/>
    </row>
    <row r="400" ht="12.75">
      <c r="A400" s="122"/>
    </row>
    <row r="401" ht="12.75">
      <c r="A401" s="122"/>
    </row>
    <row r="402" ht="12.75">
      <c r="A402" s="122"/>
    </row>
    <row r="403" ht="12.75">
      <c r="A403" s="122"/>
    </row>
    <row r="404" ht="12.75">
      <c r="A404" s="122"/>
    </row>
    <row r="405" ht="12.75">
      <c r="A405" s="122"/>
    </row>
    <row r="406" ht="12.75">
      <c r="A406" s="122"/>
    </row>
    <row r="407" ht="12.75">
      <c r="A407" s="122"/>
    </row>
    <row r="408" ht="12.75">
      <c r="A408" s="122"/>
    </row>
    <row r="409" ht="12.75">
      <c r="A409" s="122"/>
    </row>
    <row r="410" ht="12.75">
      <c r="A410" s="122"/>
    </row>
    <row r="411" ht="12.75">
      <c r="A411" s="122"/>
    </row>
    <row r="412" ht="12.75">
      <c r="A412" s="122"/>
    </row>
    <row r="413" ht="12.75">
      <c r="A413" s="122"/>
    </row>
    <row r="414" ht="12.75">
      <c r="A414" s="122"/>
    </row>
    <row r="415" ht="12.75">
      <c r="A415" s="122"/>
    </row>
    <row r="416" ht="12.75">
      <c r="A416" s="122"/>
    </row>
    <row r="417" ht="12.75">
      <c r="A417" s="122"/>
    </row>
    <row r="418" ht="12.75">
      <c r="A418" s="122"/>
    </row>
    <row r="419" ht="12.75">
      <c r="A419" s="122"/>
    </row>
    <row r="420" ht="12.75">
      <c r="A420" s="122"/>
    </row>
    <row r="421" ht="12.75">
      <c r="A421" s="122"/>
    </row>
    <row r="422" ht="12.75">
      <c r="A422" s="122"/>
    </row>
    <row r="423" ht="12.75">
      <c r="A423" s="122"/>
    </row>
    <row r="424" ht="12.75">
      <c r="A424" s="122"/>
    </row>
    <row r="425" ht="12.75">
      <c r="A425" s="122"/>
    </row>
    <row r="426" ht="12.75">
      <c r="A426" s="122"/>
    </row>
    <row r="427" ht="12.75">
      <c r="A427" s="122"/>
    </row>
    <row r="428" ht="12.75">
      <c r="A428" s="122"/>
    </row>
    <row r="429" ht="12.75">
      <c r="A429" s="122"/>
    </row>
    <row r="430" ht="12.75">
      <c r="A430" s="122"/>
    </row>
    <row r="431" ht="12.75">
      <c r="A431" s="122"/>
    </row>
    <row r="432" ht="12.75">
      <c r="A432" s="122"/>
    </row>
    <row r="433" ht="12.75">
      <c r="A433" s="122"/>
    </row>
    <row r="434" ht="12.75">
      <c r="A434" s="122"/>
    </row>
    <row r="435" ht="12.75">
      <c r="A435" s="122"/>
    </row>
    <row r="436" ht="12.75">
      <c r="A436" s="122"/>
    </row>
    <row r="437" ht="12.75">
      <c r="A437" s="122"/>
    </row>
    <row r="438" ht="12.75">
      <c r="A438" s="122"/>
    </row>
    <row r="439" ht="12.75">
      <c r="A439" s="122"/>
    </row>
    <row r="440" ht="12.75">
      <c r="A440" s="122"/>
    </row>
    <row r="441" ht="12.75">
      <c r="A441" s="122"/>
    </row>
    <row r="442" ht="12.75">
      <c r="A442" s="122"/>
    </row>
    <row r="443" ht="12.75">
      <c r="A443" s="122"/>
    </row>
    <row r="444" ht="12.75">
      <c r="A444" s="122"/>
    </row>
    <row r="445" ht="12.75">
      <c r="A445" s="122"/>
    </row>
    <row r="446" ht="12.75">
      <c r="A446" s="122"/>
    </row>
    <row r="447" ht="12.75">
      <c r="A447" s="122"/>
    </row>
    <row r="448" ht="12.75">
      <c r="A448" s="122"/>
    </row>
    <row r="449" ht="12.75">
      <c r="A449" s="122"/>
    </row>
    <row r="450" ht="12.75">
      <c r="A450" s="122"/>
    </row>
    <row r="451" ht="12.75">
      <c r="A451" s="122"/>
    </row>
    <row r="452" ht="12.75">
      <c r="A452" s="122"/>
    </row>
    <row r="453" ht="12.75">
      <c r="A453" s="122"/>
    </row>
    <row r="454" ht="12.75">
      <c r="A454" s="122"/>
    </row>
    <row r="455" ht="12.75">
      <c r="A455" s="122"/>
    </row>
    <row r="456" ht="12.75">
      <c r="A456" s="122"/>
    </row>
    <row r="457" ht="12.75">
      <c r="A457" s="122"/>
    </row>
    <row r="458" ht="12.75">
      <c r="A458" s="122"/>
    </row>
    <row r="459" ht="12.75">
      <c r="A459" s="122"/>
    </row>
    <row r="460" ht="12.75">
      <c r="A460" s="122"/>
    </row>
    <row r="461" ht="12.75">
      <c r="A461" s="122"/>
    </row>
    <row r="462" ht="12.75">
      <c r="A462" s="122"/>
    </row>
    <row r="463" ht="12.75">
      <c r="A463" s="122"/>
    </row>
    <row r="464" ht="12.75">
      <c r="A464" s="122"/>
    </row>
    <row r="465" ht="12.75">
      <c r="A465" s="122"/>
    </row>
    <row r="466" ht="12.75">
      <c r="A466" s="122"/>
    </row>
    <row r="467" ht="12.75">
      <c r="A467" s="122"/>
    </row>
    <row r="468" ht="12.75">
      <c r="A468" s="122"/>
    </row>
    <row r="469" ht="12.75">
      <c r="A469" s="122"/>
    </row>
    <row r="470" ht="12.75">
      <c r="A470" s="122"/>
    </row>
    <row r="471" ht="12.75">
      <c r="A471" s="122"/>
    </row>
    <row r="472" ht="12.75">
      <c r="A472" s="122"/>
    </row>
    <row r="473" ht="12.75">
      <c r="A473" s="122"/>
    </row>
    <row r="474" ht="12.75">
      <c r="A474" s="122"/>
    </row>
    <row r="475" ht="12.75">
      <c r="A475" s="122"/>
    </row>
    <row r="476" ht="12.75">
      <c r="A476" s="122"/>
    </row>
    <row r="477" ht="12.75">
      <c r="A477" s="122"/>
    </row>
    <row r="478" ht="12.75">
      <c r="A478" s="122"/>
    </row>
    <row r="479" ht="12.75">
      <c r="A479" s="122"/>
    </row>
    <row r="480" ht="12.75">
      <c r="A480" s="122"/>
    </row>
    <row r="481" ht="12.75">
      <c r="A481" s="122"/>
    </row>
    <row r="482" ht="12.75">
      <c r="A482" s="122"/>
    </row>
    <row r="483" ht="12.75">
      <c r="A483" s="122"/>
    </row>
    <row r="484" ht="12.75">
      <c r="A484" s="122"/>
    </row>
    <row r="485" ht="12.75">
      <c r="A485" s="122"/>
    </row>
    <row r="486" ht="12.75">
      <c r="A486" s="122"/>
    </row>
    <row r="487" ht="12.75">
      <c r="A487" s="122"/>
    </row>
    <row r="488" ht="12.75">
      <c r="A488" s="122"/>
    </row>
    <row r="489" ht="12.75">
      <c r="A489" s="122"/>
    </row>
    <row r="490" ht="12.75">
      <c r="A490" s="122"/>
    </row>
    <row r="491" ht="12.75">
      <c r="A491" s="122"/>
    </row>
    <row r="492" ht="12.75">
      <c r="A492" s="122"/>
    </row>
    <row r="493" ht="12.75">
      <c r="A493" s="122"/>
    </row>
    <row r="494" ht="12.75">
      <c r="A494" s="122"/>
    </row>
    <row r="495" ht="12.75">
      <c r="A495" s="122"/>
    </row>
    <row r="496" ht="12.75">
      <c r="A496" s="122"/>
    </row>
    <row r="497" ht="12.75">
      <c r="A497" s="122"/>
    </row>
    <row r="498" ht="12.75">
      <c r="A498" s="122"/>
    </row>
    <row r="499" ht="12.75">
      <c r="A499" s="122"/>
    </row>
    <row r="500" ht="12.75">
      <c r="A500" s="122"/>
    </row>
    <row r="501" ht="12.75">
      <c r="A501" s="122"/>
    </row>
    <row r="502" ht="12.75">
      <c r="A502" s="122"/>
    </row>
    <row r="503" ht="12.75">
      <c r="A503" s="122"/>
    </row>
    <row r="504" ht="12.75">
      <c r="A504" s="122"/>
    </row>
    <row r="505" ht="12.75">
      <c r="A505" s="122"/>
    </row>
    <row r="506" ht="12.75">
      <c r="A506" s="122"/>
    </row>
    <row r="507" ht="12.75">
      <c r="A507" s="122"/>
    </row>
    <row r="508" ht="12.75">
      <c r="A508" s="122"/>
    </row>
    <row r="509" ht="12.75">
      <c r="A509" s="122"/>
    </row>
    <row r="510" ht="12.75">
      <c r="A510" s="122"/>
    </row>
    <row r="511" ht="12.75">
      <c r="A511" s="122"/>
    </row>
    <row r="512" ht="12.75">
      <c r="A512" s="122"/>
    </row>
    <row r="513" ht="12.75">
      <c r="A513" s="122"/>
    </row>
    <row r="514" ht="12.75">
      <c r="A514" s="122"/>
    </row>
    <row r="515" ht="12.75">
      <c r="A515" s="122"/>
    </row>
    <row r="516" ht="12.75">
      <c r="A516" s="122"/>
    </row>
    <row r="517" ht="12.75">
      <c r="A517" s="122"/>
    </row>
    <row r="518" ht="12.75">
      <c r="A518" s="122"/>
    </row>
    <row r="519" ht="12.75">
      <c r="A519" s="122"/>
    </row>
    <row r="520" ht="12.75">
      <c r="A520" s="122"/>
    </row>
    <row r="521" ht="12.75">
      <c r="A521" s="122"/>
    </row>
    <row r="522" ht="12.75">
      <c r="A522" s="122"/>
    </row>
    <row r="523" ht="12.75">
      <c r="A523" s="122"/>
    </row>
    <row r="524" ht="12.75">
      <c r="A524" s="122"/>
    </row>
    <row r="525" ht="12.75">
      <c r="A525" s="122"/>
    </row>
    <row r="526" ht="12.75">
      <c r="A526" s="122"/>
    </row>
    <row r="527" ht="12.75">
      <c r="A527" s="122"/>
    </row>
    <row r="528" ht="12.75">
      <c r="A528" s="122"/>
    </row>
    <row r="529" ht="12.75">
      <c r="A529" s="122"/>
    </row>
    <row r="530" ht="12.75">
      <c r="A530" s="122"/>
    </row>
    <row r="531" ht="12.75">
      <c r="A531" s="122"/>
    </row>
    <row r="532" ht="12.75">
      <c r="A532" s="122"/>
    </row>
    <row r="533" ht="12.75">
      <c r="A533" s="122"/>
    </row>
    <row r="534" ht="12.75">
      <c r="A534" s="122"/>
    </row>
    <row r="535" ht="12.75">
      <c r="A535" s="122"/>
    </row>
    <row r="536" ht="12.75">
      <c r="A536" s="122"/>
    </row>
    <row r="537" ht="12.75">
      <c r="A537" s="122"/>
    </row>
    <row r="538" ht="12.75">
      <c r="A538" s="122"/>
    </row>
    <row r="539" ht="12.75">
      <c r="A539" s="122"/>
    </row>
    <row r="540" ht="12.75">
      <c r="A540" s="122"/>
    </row>
    <row r="541" ht="12.75">
      <c r="A541" s="122"/>
    </row>
    <row r="542" ht="12.75">
      <c r="A542" s="122"/>
    </row>
    <row r="543" ht="12.75">
      <c r="A543" s="122"/>
    </row>
    <row r="544" ht="12.75">
      <c r="A544" s="122"/>
    </row>
    <row r="545" ht="12.75">
      <c r="A545" s="122"/>
    </row>
    <row r="546" ht="12.75">
      <c r="A546" s="122"/>
    </row>
    <row r="547" ht="12.75">
      <c r="A547" s="122"/>
    </row>
    <row r="548" ht="12.75">
      <c r="A548" s="122"/>
    </row>
    <row r="549" ht="12.75">
      <c r="A549" s="122"/>
    </row>
    <row r="550" ht="12.75">
      <c r="A550" s="122"/>
    </row>
    <row r="551" ht="12.75">
      <c r="A551" s="122"/>
    </row>
    <row r="552" ht="12.75">
      <c r="A552" s="122"/>
    </row>
    <row r="553" ht="12.75">
      <c r="A553" s="122"/>
    </row>
    <row r="554" ht="12.75">
      <c r="A554" s="122"/>
    </row>
    <row r="555" ht="12.75">
      <c r="A555" s="122"/>
    </row>
    <row r="556" ht="12.75">
      <c r="A556" s="122"/>
    </row>
    <row r="557" ht="12.75">
      <c r="A557" s="122"/>
    </row>
    <row r="558" ht="12.75">
      <c r="A558" s="122"/>
    </row>
    <row r="559" ht="12.75">
      <c r="A559" s="122"/>
    </row>
    <row r="560" ht="12.75">
      <c r="A560" s="122"/>
    </row>
    <row r="561" ht="12.75">
      <c r="A561" s="122"/>
    </row>
    <row r="562" ht="12.75">
      <c r="A562" s="122"/>
    </row>
    <row r="563" ht="12.75">
      <c r="A563" s="122"/>
    </row>
    <row r="564" ht="12.75">
      <c r="A564" s="122"/>
    </row>
    <row r="565" ht="12.75">
      <c r="A565" s="122"/>
    </row>
    <row r="566" ht="12.75">
      <c r="A566" s="122"/>
    </row>
    <row r="567" ht="12.75">
      <c r="A567" s="122"/>
    </row>
    <row r="568" ht="12.75">
      <c r="A568" s="122"/>
    </row>
    <row r="569" ht="12.75">
      <c r="A569" s="122"/>
    </row>
    <row r="570" ht="12.75">
      <c r="A570" s="122"/>
    </row>
    <row r="571" ht="12.75">
      <c r="A571" s="122"/>
    </row>
    <row r="572" ht="12.75">
      <c r="A572" s="122"/>
    </row>
    <row r="573" ht="12.75">
      <c r="A573" s="122"/>
    </row>
    <row r="574" ht="12.75">
      <c r="A574" s="122"/>
    </row>
    <row r="575" ht="12.75">
      <c r="A575" s="122"/>
    </row>
    <row r="576" ht="12.75">
      <c r="A576" s="122"/>
    </row>
    <row r="577" ht="12.75">
      <c r="A577" s="122"/>
    </row>
    <row r="578" ht="12.75">
      <c r="A578" s="122"/>
    </row>
    <row r="579" ht="12.75">
      <c r="A579" s="122"/>
    </row>
    <row r="580" ht="12.75">
      <c r="A580" s="122"/>
    </row>
    <row r="581" ht="12.75">
      <c r="A581" s="122"/>
    </row>
    <row r="582" ht="12.75">
      <c r="A582" s="122"/>
    </row>
    <row r="583" ht="12.75">
      <c r="A583" s="122"/>
    </row>
    <row r="584" ht="12.75">
      <c r="A584" s="122"/>
    </row>
    <row r="585" ht="12.75">
      <c r="A585" s="122"/>
    </row>
    <row r="586" ht="12.75">
      <c r="A586" s="122"/>
    </row>
    <row r="587" ht="12.75">
      <c r="A587" s="122"/>
    </row>
    <row r="588" ht="12.75">
      <c r="A588" s="122"/>
    </row>
    <row r="589" ht="12.75">
      <c r="A589" s="122"/>
    </row>
    <row r="590" ht="12.75">
      <c r="A590" s="122"/>
    </row>
    <row r="591" ht="12.75">
      <c r="A591" s="122"/>
    </row>
    <row r="592" ht="12.75">
      <c r="A592" s="122"/>
    </row>
    <row r="593" ht="12.75">
      <c r="A593" s="122"/>
    </row>
    <row r="594" ht="12.75">
      <c r="A594" s="122"/>
    </row>
    <row r="595" ht="12.75">
      <c r="A595" s="122"/>
    </row>
    <row r="596" ht="12.75">
      <c r="A596" s="122"/>
    </row>
    <row r="597" ht="12.75">
      <c r="A597" s="122"/>
    </row>
    <row r="598" ht="12.75">
      <c r="A598" s="122"/>
    </row>
    <row r="599" ht="12.75">
      <c r="A599" s="122"/>
    </row>
    <row r="600" ht="12.75">
      <c r="A600" s="122"/>
    </row>
    <row r="601" ht="12.75">
      <c r="A601" s="122"/>
    </row>
    <row r="602" ht="12.75">
      <c r="A602" s="122"/>
    </row>
    <row r="603" ht="12.75">
      <c r="A603" s="122"/>
    </row>
    <row r="604" ht="12.75">
      <c r="A604" s="122"/>
    </row>
    <row r="605" ht="12.75">
      <c r="A605" s="122"/>
    </row>
    <row r="606" ht="12.75">
      <c r="A606" s="122"/>
    </row>
    <row r="607" ht="12.75">
      <c r="A607" s="122"/>
    </row>
    <row r="608" ht="12.75">
      <c r="A608" s="122"/>
    </row>
    <row r="609" ht="12.75">
      <c r="A609" s="122"/>
    </row>
    <row r="610" ht="12.75">
      <c r="A610" s="122"/>
    </row>
    <row r="611" ht="12.75">
      <c r="A611" s="122"/>
    </row>
    <row r="612" ht="12.75">
      <c r="A612" s="122"/>
    </row>
    <row r="613" ht="12.75">
      <c r="A613" s="122"/>
    </row>
    <row r="614" ht="12.75">
      <c r="A614" s="122"/>
    </row>
    <row r="615" ht="12.75">
      <c r="A615" s="122"/>
    </row>
    <row r="616" ht="12.75">
      <c r="A616" s="122"/>
    </row>
    <row r="617" ht="12.75">
      <c r="A617" s="122"/>
    </row>
    <row r="618" ht="12.75">
      <c r="A618" s="122"/>
    </row>
    <row r="619" ht="12.75">
      <c r="A619" s="122"/>
    </row>
    <row r="620" ht="12.75">
      <c r="A620" s="122"/>
    </row>
    <row r="621" ht="12.75">
      <c r="A621" s="122"/>
    </row>
    <row r="622" ht="12.75">
      <c r="A622" s="122"/>
    </row>
    <row r="623" ht="12.75">
      <c r="A623" s="122"/>
    </row>
    <row r="624" ht="12.75">
      <c r="A624" s="122"/>
    </row>
    <row r="625" ht="12.75">
      <c r="A625" s="122"/>
    </row>
    <row r="626" ht="12.75">
      <c r="A626" s="122"/>
    </row>
    <row r="627" ht="12.75">
      <c r="A627" s="122"/>
    </row>
    <row r="628" ht="12.75">
      <c r="A628" s="122"/>
    </row>
    <row r="629" ht="12.75">
      <c r="A629" s="122"/>
    </row>
    <row r="630" ht="12.75">
      <c r="A630" s="122"/>
    </row>
    <row r="631" ht="12.75">
      <c r="A631" s="122"/>
    </row>
    <row r="632" ht="12.75">
      <c r="A632" s="122"/>
    </row>
    <row r="633" ht="12.75">
      <c r="A633" s="122"/>
    </row>
    <row r="634" ht="12.75">
      <c r="A634" s="122"/>
    </row>
    <row r="635" ht="12.75">
      <c r="A635" s="122"/>
    </row>
    <row r="636" ht="12.75">
      <c r="A636" s="122"/>
    </row>
    <row r="637" ht="12.75">
      <c r="A637" s="122"/>
    </row>
    <row r="638" ht="12.75">
      <c r="A638" s="122"/>
    </row>
    <row r="639" ht="12.75">
      <c r="A639" s="122"/>
    </row>
    <row r="640" ht="12.75">
      <c r="A640" s="122"/>
    </row>
    <row r="641" ht="12.75">
      <c r="A641" s="122"/>
    </row>
    <row r="642" ht="12.75">
      <c r="A642" s="122"/>
    </row>
    <row r="643" ht="12.75">
      <c r="A643" s="122"/>
    </row>
    <row r="644" ht="12.75">
      <c r="A644" s="122"/>
    </row>
    <row r="645" ht="12.75">
      <c r="A645" s="122"/>
    </row>
    <row r="646" ht="12.75">
      <c r="A646" s="122"/>
    </row>
    <row r="647" ht="12.75">
      <c r="A647" s="122"/>
    </row>
    <row r="648" ht="12.75">
      <c r="A648" s="122"/>
    </row>
    <row r="649" ht="12.75">
      <c r="A649" s="122"/>
    </row>
    <row r="650" ht="12.75">
      <c r="A650" s="122"/>
    </row>
    <row r="651" ht="12.75">
      <c r="A651" s="122"/>
    </row>
    <row r="652" ht="12.75">
      <c r="A652" s="122"/>
    </row>
    <row r="653" ht="12.75">
      <c r="A653" s="122"/>
    </row>
    <row r="654" ht="12.75">
      <c r="A654" s="122"/>
    </row>
    <row r="655" ht="12.75">
      <c r="A655" s="122"/>
    </row>
    <row r="656" ht="12.75">
      <c r="A656" s="122"/>
    </row>
    <row r="657" ht="12.75">
      <c r="A657" s="122"/>
    </row>
    <row r="658" ht="12.75">
      <c r="A658" s="122"/>
    </row>
    <row r="659" ht="12.75">
      <c r="A659" s="122"/>
    </row>
    <row r="660" ht="12.75">
      <c r="A660" s="122"/>
    </row>
    <row r="661" ht="12.75">
      <c r="A661" s="122"/>
    </row>
    <row r="662" ht="12.75">
      <c r="A662" s="122"/>
    </row>
    <row r="663" ht="12.75">
      <c r="A663" s="122"/>
    </row>
    <row r="664" ht="12.75">
      <c r="A664" s="122"/>
    </row>
    <row r="665" ht="12.75">
      <c r="A665" s="122"/>
    </row>
    <row r="666" ht="12.75">
      <c r="A666" s="122"/>
    </row>
    <row r="667" ht="12.75">
      <c r="A667" s="122"/>
    </row>
    <row r="668" ht="12.75">
      <c r="A668" s="122"/>
    </row>
    <row r="669" ht="12.75">
      <c r="A669" s="122"/>
    </row>
    <row r="670" ht="12.75">
      <c r="A670" s="122"/>
    </row>
    <row r="671" ht="12.75">
      <c r="A671" s="122"/>
    </row>
    <row r="672" ht="12.75">
      <c r="A672" s="122"/>
    </row>
    <row r="673" ht="12.75">
      <c r="A673" s="122"/>
    </row>
    <row r="674" ht="12.75">
      <c r="A674" s="122"/>
    </row>
    <row r="675" ht="12.75">
      <c r="A675" s="122"/>
    </row>
    <row r="676" ht="12.75">
      <c r="A676" s="122"/>
    </row>
    <row r="677" ht="12.75">
      <c r="A677" s="122"/>
    </row>
    <row r="678" ht="12.75">
      <c r="A678" s="122"/>
    </row>
    <row r="679" ht="12.75">
      <c r="A679" s="122"/>
    </row>
    <row r="680" ht="12.75">
      <c r="A680" s="122"/>
    </row>
    <row r="681" ht="12.75">
      <c r="A681" s="122"/>
    </row>
    <row r="682" ht="12.75">
      <c r="A682" s="122"/>
    </row>
    <row r="683" ht="12.75">
      <c r="A683" s="122"/>
    </row>
    <row r="684" ht="12.75">
      <c r="A684" s="122"/>
    </row>
    <row r="685" ht="12.75">
      <c r="A685" s="122"/>
    </row>
    <row r="686" ht="12.75">
      <c r="A686" s="122"/>
    </row>
    <row r="687" ht="12.75">
      <c r="A687" s="122"/>
    </row>
    <row r="688" ht="12.75">
      <c r="A688" s="122"/>
    </row>
    <row r="689" ht="12.75">
      <c r="A689" s="122"/>
    </row>
    <row r="690" ht="12.75">
      <c r="A690" s="122"/>
    </row>
    <row r="691" ht="12.75">
      <c r="A691" s="122"/>
    </row>
    <row r="692" ht="12.75">
      <c r="A692" s="122"/>
    </row>
    <row r="693" ht="12.75">
      <c r="A693" s="122"/>
    </row>
    <row r="694" ht="12.75">
      <c r="A694" s="122"/>
    </row>
    <row r="695" ht="12.75">
      <c r="A695" s="122"/>
    </row>
    <row r="696" ht="12.75">
      <c r="A696" s="122"/>
    </row>
    <row r="697" ht="12.75">
      <c r="A697" s="122"/>
    </row>
    <row r="698" ht="12.75">
      <c r="A698" s="122"/>
    </row>
    <row r="699" ht="12.75">
      <c r="A699" s="122"/>
    </row>
    <row r="700" ht="12.75">
      <c r="A700" s="122"/>
    </row>
    <row r="701" ht="12.75">
      <c r="A701" s="122"/>
    </row>
    <row r="702" ht="12.75">
      <c r="A702" s="122"/>
    </row>
    <row r="703" ht="12.75">
      <c r="A703" s="122"/>
    </row>
    <row r="704" ht="12.75">
      <c r="A704" s="122"/>
    </row>
    <row r="705" ht="12.75">
      <c r="A705" s="122"/>
    </row>
    <row r="706" ht="12.75">
      <c r="A706" s="122"/>
    </row>
    <row r="707" ht="12.75">
      <c r="A707" s="122"/>
    </row>
    <row r="708" ht="12.75">
      <c r="A708" s="122"/>
    </row>
    <row r="709" ht="12.75">
      <c r="A709" s="122"/>
    </row>
    <row r="710" ht="12.75">
      <c r="A710" s="122"/>
    </row>
    <row r="711" ht="12.75">
      <c r="A711" s="122"/>
    </row>
    <row r="712" ht="12.75">
      <c r="A712" s="122"/>
    </row>
    <row r="713" ht="12.75">
      <c r="A713" s="122"/>
    </row>
    <row r="714" ht="12.75">
      <c r="A714" s="122"/>
    </row>
    <row r="715" ht="12.75">
      <c r="A715" s="122"/>
    </row>
    <row r="716" ht="12.75">
      <c r="A716" s="122"/>
    </row>
    <row r="717" ht="12.75">
      <c r="A717" s="122"/>
    </row>
    <row r="718" ht="12.75">
      <c r="A718" s="122"/>
    </row>
    <row r="719" ht="12.75">
      <c r="A719" s="122"/>
    </row>
    <row r="720" ht="12.75">
      <c r="A720" s="122"/>
    </row>
    <row r="721" ht="12.75">
      <c r="A721" s="122"/>
    </row>
    <row r="722" ht="12.75">
      <c r="A722" s="122"/>
    </row>
    <row r="723" ht="12.75">
      <c r="A723" s="122"/>
    </row>
    <row r="724" ht="12.75">
      <c r="A724" s="122"/>
    </row>
    <row r="725" ht="12.75">
      <c r="A725" s="122"/>
    </row>
    <row r="726" ht="12.75">
      <c r="A726" s="122"/>
    </row>
    <row r="727" ht="12.75">
      <c r="A727" s="122"/>
    </row>
    <row r="728" ht="12.75">
      <c r="A728" s="122"/>
    </row>
    <row r="729" ht="12.75">
      <c r="A729" s="122"/>
    </row>
    <row r="730" ht="12.75">
      <c r="A730" s="122"/>
    </row>
    <row r="731" ht="12.75">
      <c r="A731" s="122"/>
    </row>
    <row r="732" ht="12.75">
      <c r="A732" s="122"/>
    </row>
    <row r="733" ht="12.75">
      <c r="A733" s="122"/>
    </row>
    <row r="734" ht="12.75">
      <c r="A734" s="122"/>
    </row>
    <row r="735" ht="12.75">
      <c r="A735" s="122"/>
    </row>
    <row r="736" ht="12.75">
      <c r="A736" s="122"/>
    </row>
    <row r="737" ht="12.75">
      <c r="A737" s="122"/>
    </row>
    <row r="738" ht="12.75">
      <c r="A738" s="122"/>
    </row>
    <row r="739" ht="12.75">
      <c r="A739" s="122"/>
    </row>
    <row r="740" ht="12.75">
      <c r="A740" s="122"/>
    </row>
    <row r="741" ht="12.75">
      <c r="A741" s="122"/>
    </row>
    <row r="742" ht="12.75">
      <c r="A742" s="122"/>
    </row>
    <row r="743" ht="12.75">
      <c r="A743" s="122"/>
    </row>
    <row r="744" ht="12.75">
      <c r="A744" s="122"/>
    </row>
    <row r="745" ht="12.75">
      <c r="A745" s="122"/>
    </row>
    <row r="746" ht="12.75">
      <c r="A746" s="122"/>
    </row>
    <row r="747" ht="12.75">
      <c r="A747" s="122"/>
    </row>
    <row r="748" ht="12.75">
      <c r="A748" s="122"/>
    </row>
    <row r="749" ht="12.75">
      <c r="A749" s="122"/>
    </row>
    <row r="750" ht="12.75">
      <c r="A750" s="122"/>
    </row>
    <row r="751" ht="12.75">
      <c r="A751" s="122"/>
    </row>
    <row r="752" ht="12.75">
      <c r="A752" s="122"/>
    </row>
    <row r="753" ht="12.75">
      <c r="A753" s="122"/>
    </row>
    <row r="754" ht="12.75">
      <c r="A754" s="122"/>
    </row>
    <row r="755" ht="12.75">
      <c r="A755" s="122"/>
    </row>
    <row r="756" ht="12.75">
      <c r="A756" s="122"/>
    </row>
    <row r="757" ht="12.75">
      <c r="A757" s="122"/>
    </row>
    <row r="758" ht="12.75">
      <c r="A758" s="122"/>
    </row>
    <row r="759" ht="12.75">
      <c r="A759" s="122"/>
    </row>
    <row r="760" ht="12.75">
      <c r="A760" s="122"/>
    </row>
    <row r="761" ht="12.75">
      <c r="A761" s="122"/>
    </row>
    <row r="762" ht="12.75">
      <c r="A762" s="122"/>
    </row>
    <row r="763" ht="12.75">
      <c r="A763" s="122"/>
    </row>
    <row r="764" ht="12.75">
      <c r="A764" s="122"/>
    </row>
    <row r="765" ht="12.75">
      <c r="A765" s="122"/>
    </row>
    <row r="766" ht="12.75">
      <c r="A766" s="122"/>
    </row>
    <row r="767" ht="12.75">
      <c r="A767" s="122"/>
    </row>
    <row r="768" ht="12.75">
      <c r="A768" s="122"/>
    </row>
    <row r="769" ht="12.75">
      <c r="A769" s="122"/>
    </row>
    <row r="770" ht="12.75">
      <c r="A770" s="122"/>
    </row>
    <row r="771" ht="12.75">
      <c r="A771" s="122"/>
    </row>
    <row r="772" ht="12.75">
      <c r="A772" s="122"/>
    </row>
    <row r="773" ht="12.75">
      <c r="A773" s="122"/>
    </row>
    <row r="774" ht="12.75">
      <c r="A774" s="122"/>
    </row>
    <row r="775" ht="12.75">
      <c r="A775" s="122"/>
    </row>
    <row r="776" ht="12.75">
      <c r="A776" s="122"/>
    </row>
    <row r="777" ht="12.75">
      <c r="A777" s="122"/>
    </row>
    <row r="778" ht="12.75">
      <c r="A778" s="122"/>
    </row>
    <row r="779" ht="12.75">
      <c r="A779" s="122"/>
    </row>
    <row r="780" ht="12.75">
      <c r="A780" s="122"/>
    </row>
    <row r="781" ht="12.75">
      <c r="A781" s="122"/>
    </row>
    <row r="782" ht="12.75">
      <c r="A782" s="122"/>
    </row>
    <row r="783" ht="12.75">
      <c r="A783" s="122"/>
    </row>
    <row r="784" ht="12.75">
      <c r="A784" s="122"/>
    </row>
    <row r="785" ht="12.75">
      <c r="A785" s="122"/>
    </row>
    <row r="786" ht="12.75">
      <c r="A786" s="122"/>
    </row>
    <row r="787" ht="12.75">
      <c r="A787" s="122"/>
    </row>
    <row r="788" ht="12.75">
      <c r="A788" s="122"/>
    </row>
    <row r="789" ht="12.75">
      <c r="A789" s="122"/>
    </row>
    <row r="790" ht="12.75">
      <c r="A790" s="122"/>
    </row>
    <row r="791" ht="12.75">
      <c r="A791" s="122"/>
    </row>
    <row r="792" ht="12.75">
      <c r="A792" s="122"/>
    </row>
    <row r="793" ht="12.75">
      <c r="A793" s="122"/>
    </row>
    <row r="794" ht="12.75">
      <c r="A794" s="122"/>
    </row>
    <row r="795" ht="12.75">
      <c r="A795" s="122"/>
    </row>
    <row r="796" ht="12.75">
      <c r="A796" s="122"/>
    </row>
    <row r="797" ht="12.75">
      <c r="A797" s="122"/>
    </row>
    <row r="798" ht="12.75">
      <c r="A798" s="122"/>
    </row>
    <row r="799" ht="12.75">
      <c r="A799" s="122"/>
    </row>
    <row r="800" ht="12.75">
      <c r="A800" s="122"/>
    </row>
    <row r="801" ht="12.75">
      <c r="A801" s="122"/>
    </row>
    <row r="802" ht="12.75">
      <c r="A802" s="122"/>
    </row>
    <row r="803" ht="12.75">
      <c r="A803" s="122"/>
    </row>
    <row r="804" ht="12.75">
      <c r="A804" s="122"/>
    </row>
    <row r="805" ht="12.75">
      <c r="A805" s="122"/>
    </row>
    <row r="806" ht="12.75">
      <c r="A806" s="122"/>
    </row>
    <row r="807" ht="12.75">
      <c r="A807" s="122"/>
    </row>
    <row r="808" ht="12.75">
      <c r="A808" s="122"/>
    </row>
    <row r="809" ht="12.75">
      <c r="A809" s="122"/>
    </row>
    <row r="810" ht="12.75">
      <c r="A810" s="122"/>
    </row>
    <row r="811" ht="12.75">
      <c r="A811" s="122"/>
    </row>
    <row r="812" ht="12.75">
      <c r="A812" s="122"/>
    </row>
    <row r="813" ht="12.75">
      <c r="A813" s="122"/>
    </row>
    <row r="814" ht="12.75">
      <c r="A814" s="122"/>
    </row>
    <row r="815" ht="12.75">
      <c r="A815" s="122"/>
    </row>
    <row r="816" ht="12.75">
      <c r="A816" s="122"/>
    </row>
    <row r="817" ht="12.75">
      <c r="A817" s="122"/>
    </row>
    <row r="818" ht="12.75">
      <c r="A818" s="122"/>
    </row>
    <row r="819" ht="12.75">
      <c r="A819" s="122"/>
    </row>
    <row r="820" ht="12.75">
      <c r="A820" s="122"/>
    </row>
    <row r="821" ht="12.75">
      <c r="A821" s="122"/>
    </row>
    <row r="822" ht="12.75">
      <c r="A822" s="122"/>
    </row>
    <row r="823" ht="12.75">
      <c r="A823" s="122"/>
    </row>
    <row r="824" ht="12.75">
      <c r="A824" s="122"/>
    </row>
    <row r="825" ht="12.75">
      <c r="A825" s="122"/>
    </row>
    <row r="826" ht="12.75">
      <c r="A826" s="122"/>
    </row>
    <row r="827" ht="12.75">
      <c r="A827" s="122"/>
    </row>
    <row r="828" ht="12.75">
      <c r="A828" s="122"/>
    </row>
    <row r="829" ht="12.75">
      <c r="A829" s="122"/>
    </row>
    <row r="830" ht="12.75">
      <c r="A830" s="122"/>
    </row>
    <row r="831" ht="12.75">
      <c r="A831" s="122"/>
    </row>
    <row r="832" ht="12.75">
      <c r="A832" s="122"/>
    </row>
    <row r="833" ht="12.75">
      <c r="A833" s="122"/>
    </row>
    <row r="834" ht="12.75">
      <c r="A834" s="122"/>
    </row>
    <row r="835" ht="12.75">
      <c r="A835" s="122"/>
    </row>
    <row r="836" ht="12.75">
      <c r="A836" s="122"/>
    </row>
    <row r="837" ht="12.75">
      <c r="A837" s="122"/>
    </row>
    <row r="838" ht="12.75">
      <c r="A838" s="122"/>
    </row>
    <row r="839" ht="12.75">
      <c r="A839" s="122"/>
    </row>
    <row r="840" ht="12.75">
      <c r="A840" s="122"/>
    </row>
    <row r="841" ht="12.75">
      <c r="A841" s="122"/>
    </row>
    <row r="842" ht="12.75">
      <c r="A842" s="122"/>
    </row>
    <row r="843" ht="12.75">
      <c r="A843" s="122"/>
    </row>
    <row r="844" ht="12.75">
      <c r="A844" s="122"/>
    </row>
    <row r="845" ht="12.75">
      <c r="A845" s="122"/>
    </row>
    <row r="846" ht="12.75">
      <c r="A846" s="122"/>
    </row>
    <row r="847" ht="12.75">
      <c r="A847" s="122"/>
    </row>
    <row r="848" ht="12.75">
      <c r="A848" s="122"/>
    </row>
    <row r="849" ht="12.75">
      <c r="A849" s="122"/>
    </row>
    <row r="850" ht="12.75">
      <c r="A850" s="122"/>
    </row>
    <row r="851" ht="12.75">
      <c r="A851" s="122"/>
    </row>
    <row r="852" ht="12.75">
      <c r="A852" s="122"/>
    </row>
    <row r="853" ht="12.75">
      <c r="A853" s="122"/>
    </row>
    <row r="854" ht="12.75">
      <c r="A854" s="122"/>
    </row>
    <row r="855" ht="12.75">
      <c r="A855" s="122"/>
    </row>
    <row r="856" ht="12.75">
      <c r="A856" s="122"/>
    </row>
    <row r="857" ht="12.75">
      <c r="A857" s="122"/>
    </row>
    <row r="858" ht="12.75">
      <c r="A858" s="122"/>
    </row>
    <row r="859" ht="12.75">
      <c r="A859" s="122"/>
    </row>
    <row r="860" ht="12.75">
      <c r="A860" s="122"/>
    </row>
    <row r="861" ht="12.75">
      <c r="A861" s="122"/>
    </row>
    <row r="862" ht="12.75">
      <c r="A862" s="122"/>
    </row>
    <row r="863" ht="12.75">
      <c r="A863" s="122"/>
    </row>
    <row r="864" ht="12.75">
      <c r="A864" s="122"/>
    </row>
    <row r="865" ht="12.75">
      <c r="A865" s="122"/>
    </row>
    <row r="866" ht="12.75">
      <c r="A866" s="122"/>
    </row>
    <row r="867" ht="12.75">
      <c r="A867" s="122"/>
    </row>
    <row r="868" ht="12.75">
      <c r="A868" s="122"/>
    </row>
    <row r="869" ht="12.75">
      <c r="A869" s="122"/>
    </row>
    <row r="870" ht="12.75">
      <c r="A870" s="122"/>
    </row>
    <row r="871" ht="12.75">
      <c r="A871" s="122"/>
    </row>
    <row r="872" ht="12.75">
      <c r="A872" s="122"/>
    </row>
    <row r="873" ht="12.75">
      <c r="A873" s="122"/>
    </row>
    <row r="874" ht="12.75">
      <c r="A874" s="122"/>
    </row>
    <row r="875" ht="12.75">
      <c r="A875" s="122"/>
    </row>
    <row r="876" ht="12.75">
      <c r="A876" s="122"/>
    </row>
    <row r="877" ht="12.75">
      <c r="A877" s="122"/>
    </row>
    <row r="878" ht="12.75">
      <c r="A878" s="122"/>
    </row>
    <row r="879" ht="12.75">
      <c r="A879" s="122"/>
    </row>
    <row r="880" ht="12.75">
      <c r="A880" s="122"/>
    </row>
    <row r="881" ht="12.75">
      <c r="A881" s="122"/>
    </row>
    <row r="882" ht="12.75">
      <c r="A882" s="122"/>
    </row>
    <row r="883" ht="12.75">
      <c r="A883" s="122"/>
    </row>
    <row r="884" ht="12.75">
      <c r="A884" s="122"/>
    </row>
    <row r="885" ht="12.75">
      <c r="A885" s="122"/>
    </row>
    <row r="886" ht="12.75">
      <c r="A886" s="122"/>
    </row>
    <row r="887" ht="12.75">
      <c r="A887" s="122"/>
    </row>
    <row r="888" ht="12.75">
      <c r="A888" s="122"/>
    </row>
    <row r="889" ht="12.75">
      <c r="A889" s="122"/>
    </row>
    <row r="890" ht="12.75">
      <c r="A890" s="122"/>
    </row>
    <row r="891" ht="12.75">
      <c r="A891" s="122"/>
    </row>
    <row r="892" ht="12.75">
      <c r="A892" s="122"/>
    </row>
    <row r="893" ht="12.75">
      <c r="A893" s="122"/>
    </row>
    <row r="894" ht="12.75">
      <c r="A894" s="122"/>
    </row>
    <row r="895" ht="12.75">
      <c r="A895" s="122"/>
    </row>
    <row r="896" ht="12.75">
      <c r="A896" s="122"/>
    </row>
    <row r="897" ht="12.75">
      <c r="A897" s="122"/>
    </row>
    <row r="898" ht="12.75">
      <c r="A898" s="122"/>
    </row>
    <row r="899" ht="12.75">
      <c r="A899" s="122"/>
    </row>
    <row r="900" ht="12.75">
      <c r="A900" s="122"/>
    </row>
    <row r="901" ht="12.75">
      <c r="A901" s="122"/>
    </row>
    <row r="902" ht="12.75">
      <c r="A902" s="122"/>
    </row>
    <row r="903" ht="12.75">
      <c r="A903" s="122"/>
    </row>
    <row r="904" ht="12.75">
      <c r="A904" s="122"/>
    </row>
    <row r="905" ht="12.75">
      <c r="A905" s="122"/>
    </row>
    <row r="906" ht="12.75">
      <c r="A906" s="122"/>
    </row>
    <row r="907" ht="12.75">
      <c r="A907" s="122"/>
    </row>
    <row r="908" ht="12.75">
      <c r="A908" s="122"/>
    </row>
    <row r="909" ht="12.75">
      <c r="A909" s="122"/>
    </row>
    <row r="910" ht="12.75">
      <c r="A910" s="122"/>
    </row>
    <row r="911" ht="12.75">
      <c r="A911" s="122"/>
    </row>
    <row r="912" ht="12.75">
      <c r="A912" s="122"/>
    </row>
    <row r="913" ht="12.75">
      <c r="A913" s="122"/>
    </row>
    <row r="914" ht="12.75">
      <c r="A914" s="122"/>
    </row>
    <row r="915" ht="12.75">
      <c r="A915" s="122"/>
    </row>
    <row r="916" ht="12.75">
      <c r="A916" s="122"/>
    </row>
    <row r="917" ht="12.75">
      <c r="A917" s="122"/>
    </row>
    <row r="918" ht="12.75">
      <c r="A918" s="122"/>
    </row>
    <row r="919" ht="12.75">
      <c r="A919" s="122"/>
    </row>
    <row r="920" ht="12.75">
      <c r="A920" s="122"/>
    </row>
    <row r="921" ht="12.75">
      <c r="A921" s="122"/>
    </row>
    <row r="922" ht="12.75">
      <c r="A922" s="122"/>
    </row>
    <row r="923" ht="12.75">
      <c r="A923" s="122"/>
    </row>
    <row r="924" ht="12.75">
      <c r="A924" s="122"/>
    </row>
    <row r="925" ht="12.75">
      <c r="A925" s="122"/>
    </row>
    <row r="926" ht="12.75">
      <c r="A926" s="122"/>
    </row>
    <row r="927" ht="12.75">
      <c r="A927" s="122"/>
    </row>
    <row r="928" ht="12.75">
      <c r="A928" s="122"/>
    </row>
    <row r="929" ht="12.75">
      <c r="A929" s="122"/>
    </row>
    <row r="930" ht="12.75">
      <c r="A930" s="122"/>
    </row>
    <row r="931" ht="12.75">
      <c r="A931" s="122"/>
    </row>
    <row r="932" ht="12.75">
      <c r="A932" s="122"/>
    </row>
    <row r="933" ht="12.75">
      <c r="A933" s="122"/>
    </row>
    <row r="934" ht="12.75">
      <c r="A934" s="122"/>
    </row>
    <row r="935" ht="12.75">
      <c r="A935" s="122"/>
    </row>
    <row r="936" ht="12.75">
      <c r="A936" s="122"/>
    </row>
    <row r="937" ht="12.75">
      <c r="A937" s="122"/>
    </row>
    <row r="938" ht="12.75">
      <c r="A938" s="122"/>
    </row>
    <row r="939" ht="12.75">
      <c r="A939" s="122"/>
    </row>
    <row r="940" ht="12.75">
      <c r="A940" s="122"/>
    </row>
    <row r="941" ht="12.75">
      <c r="A941" s="122"/>
    </row>
    <row r="942" ht="12.75">
      <c r="A942" s="122"/>
    </row>
    <row r="943" ht="12.75">
      <c r="A943" s="122"/>
    </row>
    <row r="944" ht="12.75">
      <c r="A944" s="122"/>
    </row>
    <row r="945" ht="12.75">
      <c r="A945" s="122"/>
    </row>
    <row r="946" ht="12.75">
      <c r="A946" s="122"/>
    </row>
    <row r="947" ht="12.75">
      <c r="A947" s="122"/>
    </row>
    <row r="948" ht="12.75">
      <c r="A948" s="122"/>
    </row>
    <row r="949" ht="12.75">
      <c r="A949" s="122"/>
    </row>
    <row r="950" ht="12.75">
      <c r="A950" s="122"/>
    </row>
    <row r="951" ht="12.75">
      <c r="A951" s="122"/>
    </row>
    <row r="952" ht="12.75">
      <c r="A952" s="122"/>
    </row>
    <row r="953" ht="12.75">
      <c r="A953" s="122"/>
    </row>
    <row r="954" ht="12.75">
      <c r="A954" s="122"/>
    </row>
    <row r="955" ht="12.75">
      <c r="A955" s="122"/>
    </row>
    <row r="956" ht="12.75">
      <c r="A956" s="122"/>
    </row>
    <row r="957" ht="12.75">
      <c r="A957" s="122"/>
    </row>
    <row r="958" ht="12.75">
      <c r="A958" s="122"/>
    </row>
    <row r="959" ht="12.75">
      <c r="A959" s="122"/>
    </row>
    <row r="960" ht="12.75">
      <c r="A960" s="122"/>
    </row>
    <row r="961" ht="12.75">
      <c r="A961" s="122"/>
    </row>
    <row r="962" ht="12.75">
      <c r="A962" s="122"/>
    </row>
    <row r="963" ht="12.75">
      <c r="A963" s="122"/>
    </row>
    <row r="964" ht="12.75">
      <c r="A964" s="122"/>
    </row>
    <row r="965" ht="12.75">
      <c r="A965" s="122"/>
    </row>
    <row r="966" ht="12.75">
      <c r="A966" s="122"/>
    </row>
    <row r="967" ht="12.75">
      <c r="A967" s="122"/>
    </row>
    <row r="968" ht="12.75">
      <c r="A968" s="122"/>
    </row>
    <row r="969" ht="12.75">
      <c r="A969" s="122"/>
    </row>
    <row r="970" ht="12.75">
      <c r="A970" s="122"/>
    </row>
    <row r="971" ht="12.75">
      <c r="A971" s="122"/>
    </row>
    <row r="972" ht="12.75">
      <c r="A972" s="122"/>
    </row>
    <row r="973" ht="12.75">
      <c r="A973" s="122"/>
    </row>
    <row r="974" ht="12.75">
      <c r="A974" s="122"/>
    </row>
    <row r="975" ht="12.75">
      <c r="A975" s="122"/>
    </row>
    <row r="976" ht="12.75">
      <c r="A976" s="122"/>
    </row>
    <row r="977" ht="12.75">
      <c r="A977" s="122"/>
    </row>
    <row r="978" ht="12.75">
      <c r="A978" s="122"/>
    </row>
    <row r="979" ht="12.75">
      <c r="A979" s="122"/>
    </row>
    <row r="980" ht="12.75">
      <c r="A980" s="122"/>
    </row>
    <row r="981" ht="12.75">
      <c r="A981" s="122"/>
    </row>
    <row r="982" ht="12.75">
      <c r="A982" s="122"/>
    </row>
    <row r="983" ht="12.75">
      <c r="A983" s="122"/>
    </row>
    <row r="984" ht="12.75">
      <c r="A984" s="122"/>
    </row>
    <row r="985" ht="12.75">
      <c r="A985" s="122"/>
    </row>
    <row r="986" ht="12.75">
      <c r="A986" s="122"/>
    </row>
    <row r="987" ht="12.75">
      <c r="A987" s="122"/>
    </row>
    <row r="988" ht="12.75">
      <c r="A988" s="122"/>
    </row>
    <row r="989" ht="12.75">
      <c r="A989" s="122"/>
    </row>
    <row r="990" ht="12.75">
      <c r="A990" s="122"/>
    </row>
    <row r="991" ht="12.75">
      <c r="A991" s="122"/>
    </row>
    <row r="992" ht="12.75">
      <c r="A992" s="122"/>
    </row>
    <row r="993" ht="12.75">
      <c r="A993" s="122"/>
    </row>
    <row r="994" ht="12.75">
      <c r="A994" s="122"/>
    </row>
    <row r="995" ht="12.75">
      <c r="A995" s="122"/>
    </row>
    <row r="996" ht="12.75">
      <c r="A996" s="122"/>
    </row>
    <row r="997" ht="12.75">
      <c r="A997" s="122"/>
    </row>
    <row r="998" ht="12.75">
      <c r="A998" s="122"/>
    </row>
    <row r="999" ht="12.75">
      <c r="A999" s="122"/>
    </row>
    <row r="1000" ht="12.75">
      <c r="A1000" s="122"/>
    </row>
    <row r="1001" ht="12.75">
      <c r="A1001" s="122"/>
    </row>
    <row r="1002" ht="12.75">
      <c r="A1002" s="122"/>
    </row>
    <row r="1003" ht="12.75">
      <c r="A1003" s="122"/>
    </row>
    <row r="1004" ht="12.75">
      <c r="A1004" s="122"/>
    </row>
    <row r="1005" ht="12.75">
      <c r="A1005" s="122"/>
    </row>
    <row r="1006" ht="12.75">
      <c r="A1006" s="122"/>
    </row>
    <row r="1007" ht="12.75">
      <c r="A1007" s="122"/>
    </row>
    <row r="1008" ht="12.75">
      <c r="A1008" s="122"/>
    </row>
    <row r="1009" ht="12.75">
      <c r="A1009" s="122"/>
    </row>
    <row r="1010" ht="12.75">
      <c r="A1010" s="122"/>
    </row>
    <row r="1011" ht="12.75">
      <c r="A1011" s="122"/>
    </row>
    <row r="1012" ht="12.75">
      <c r="A1012" s="122"/>
    </row>
    <row r="1013" ht="12.75">
      <c r="A1013" s="122"/>
    </row>
    <row r="1014" ht="12.75">
      <c r="A1014" s="122"/>
    </row>
    <row r="1015" ht="12.75">
      <c r="A1015" s="122"/>
    </row>
    <row r="1016" ht="12.75">
      <c r="A1016" s="122"/>
    </row>
    <row r="1017" ht="12.75">
      <c r="A1017" s="122"/>
    </row>
    <row r="1018" ht="12.75">
      <c r="A1018" s="122"/>
    </row>
    <row r="1019" ht="12.75">
      <c r="A1019" s="122"/>
    </row>
    <row r="1020" ht="12.75">
      <c r="A1020" s="122"/>
    </row>
    <row r="1021" ht="12.75">
      <c r="A1021" s="122"/>
    </row>
    <row r="1022" ht="12.75">
      <c r="A1022" s="122"/>
    </row>
    <row r="1023" ht="12.75">
      <c r="A1023" s="122"/>
    </row>
    <row r="1024" ht="12.75">
      <c r="A1024" s="122"/>
    </row>
    <row r="1025" ht="12.75">
      <c r="A1025" s="122"/>
    </row>
    <row r="1026" ht="12.75">
      <c r="A1026" s="122"/>
    </row>
    <row r="1027" ht="12.75">
      <c r="A1027" s="122"/>
    </row>
    <row r="1028" ht="12.75">
      <c r="A1028" s="122"/>
    </row>
    <row r="1029" ht="12.75">
      <c r="A1029" s="122"/>
    </row>
    <row r="1030" ht="12.75">
      <c r="A1030" s="122"/>
    </row>
    <row r="1031" ht="12.75">
      <c r="A1031" s="122"/>
    </row>
    <row r="1032" ht="12.75">
      <c r="A1032" s="122"/>
    </row>
    <row r="1033" ht="12.75">
      <c r="A1033" s="122"/>
    </row>
    <row r="1034" ht="12.75">
      <c r="A1034" s="122"/>
    </row>
    <row r="1035" ht="12.75">
      <c r="A1035" s="122"/>
    </row>
    <row r="1036" ht="12.75">
      <c r="A1036" s="122"/>
    </row>
    <row r="1037" ht="12.75">
      <c r="A1037" s="122"/>
    </row>
    <row r="1038" ht="12.75">
      <c r="A1038" s="122"/>
    </row>
    <row r="1039" ht="12.75">
      <c r="A1039" s="122"/>
    </row>
    <row r="1040" ht="12.75">
      <c r="A1040" s="122"/>
    </row>
    <row r="1041" ht="12.75">
      <c r="A1041" s="122"/>
    </row>
    <row r="1042" ht="12.75">
      <c r="A1042" s="122"/>
    </row>
    <row r="1043" ht="12.75">
      <c r="A1043" s="122"/>
    </row>
    <row r="1044" ht="12.75">
      <c r="A1044" s="122"/>
    </row>
    <row r="1045" ht="12.75">
      <c r="A1045" s="122"/>
    </row>
    <row r="1046" ht="12.75">
      <c r="A1046" s="122"/>
    </row>
    <row r="1047" ht="12.75">
      <c r="A1047" s="122"/>
    </row>
    <row r="1048" ht="12.75">
      <c r="A1048" s="122"/>
    </row>
    <row r="1049" ht="12.75">
      <c r="A1049" s="122"/>
    </row>
    <row r="1050" ht="12.75">
      <c r="A1050" s="122"/>
    </row>
    <row r="1051" ht="12.75">
      <c r="A1051" s="122"/>
    </row>
    <row r="1052" ht="12.75">
      <c r="A1052" s="122"/>
    </row>
    <row r="1053" ht="12.75">
      <c r="A1053" s="122"/>
    </row>
    <row r="1054" ht="12.75">
      <c r="A1054" s="122"/>
    </row>
    <row r="1055" ht="12.75">
      <c r="A1055" s="122"/>
    </row>
    <row r="1056" ht="12.75">
      <c r="A1056" s="122"/>
    </row>
    <row r="1057" ht="12.75">
      <c r="A1057" s="122"/>
    </row>
    <row r="1058" ht="12.75">
      <c r="A1058" s="122"/>
    </row>
    <row r="1059" ht="12.75">
      <c r="A1059" s="122"/>
    </row>
    <row r="1060" ht="12.75">
      <c r="A1060" s="122"/>
    </row>
    <row r="1061" ht="12.75">
      <c r="A1061" s="122"/>
    </row>
    <row r="1062" ht="12.75">
      <c r="A1062" s="122"/>
    </row>
    <row r="1063" ht="12.75">
      <c r="A1063" s="122"/>
    </row>
    <row r="1064" ht="12.75">
      <c r="A1064" s="122"/>
    </row>
    <row r="1065" ht="12.75">
      <c r="A1065" s="122"/>
    </row>
    <row r="1066" ht="12.75">
      <c r="A1066" s="122"/>
    </row>
    <row r="1067" ht="12.75">
      <c r="A1067" s="122"/>
    </row>
    <row r="1068" ht="12.75">
      <c r="A1068" s="122"/>
    </row>
    <row r="1069" ht="12.75">
      <c r="A1069" s="122"/>
    </row>
    <row r="1070" ht="12.75">
      <c r="A1070" s="122"/>
    </row>
    <row r="1071" ht="12.75">
      <c r="A1071" s="122"/>
    </row>
    <row r="1072" ht="12.75">
      <c r="A1072" s="122"/>
    </row>
    <row r="1073" ht="12.75">
      <c r="A1073" s="122"/>
    </row>
    <row r="1074" ht="12.75">
      <c r="A1074" s="122"/>
    </row>
    <row r="1075" ht="12.75">
      <c r="A1075" s="122"/>
    </row>
    <row r="1076" ht="12.75">
      <c r="A1076" s="122"/>
    </row>
    <row r="1077" ht="12.75">
      <c r="A1077" s="122"/>
    </row>
    <row r="1078" ht="12.75">
      <c r="A1078" s="122"/>
    </row>
    <row r="1079" ht="12.75">
      <c r="A1079" s="122"/>
    </row>
    <row r="1080" ht="12.75">
      <c r="A1080" s="122"/>
    </row>
    <row r="1081" ht="12.75">
      <c r="A1081" s="122"/>
    </row>
    <row r="1082" ht="12.75">
      <c r="A1082" s="122"/>
    </row>
    <row r="1083" ht="12.75">
      <c r="A1083" s="122"/>
    </row>
    <row r="1084" ht="12.75">
      <c r="A1084" s="122"/>
    </row>
    <row r="1085" ht="12.75">
      <c r="A1085" s="122"/>
    </row>
    <row r="1086" ht="12.75">
      <c r="A1086" s="122"/>
    </row>
    <row r="1087" ht="12.75">
      <c r="A1087" s="122"/>
    </row>
    <row r="1088" ht="12.75">
      <c r="A1088" s="122"/>
    </row>
    <row r="1089" ht="12.75">
      <c r="A1089" s="122"/>
    </row>
    <row r="1090" ht="12.75">
      <c r="A1090" s="122"/>
    </row>
    <row r="1091" ht="12.75">
      <c r="A1091" s="122"/>
    </row>
    <row r="1092" ht="12.75">
      <c r="A1092" s="122"/>
    </row>
    <row r="1093" ht="12.75">
      <c r="A1093" s="122"/>
    </row>
    <row r="1094" ht="12.75">
      <c r="A1094" s="122"/>
    </row>
    <row r="1095" ht="12.75">
      <c r="A1095" s="122"/>
    </row>
    <row r="1096" ht="12.75">
      <c r="A1096" s="122"/>
    </row>
    <row r="1097" ht="12.75">
      <c r="A1097" s="122"/>
    </row>
    <row r="1098" ht="12.75">
      <c r="A1098" s="122"/>
    </row>
    <row r="1099" ht="12.75">
      <c r="A1099" s="122"/>
    </row>
    <row r="1100" ht="12.75">
      <c r="A1100" s="122"/>
    </row>
    <row r="1101" ht="12.75">
      <c r="A1101" s="122"/>
    </row>
    <row r="1102" ht="12.75">
      <c r="A1102" s="122"/>
    </row>
    <row r="1103" ht="12.75">
      <c r="A1103" s="122"/>
    </row>
    <row r="1104" ht="12.75">
      <c r="A1104" s="122"/>
    </row>
    <row r="1105" ht="12.75">
      <c r="A1105" s="122"/>
    </row>
    <row r="1106" ht="12.75">
      <c r="A1106" s="122"/>
    </row>
    <row r="1107" ht="12.75">
      <c r="A1107" s="122"/>
    </row>
    <row r="1108" ht="12.75">
      <c r="A1108" s="122"/>
    </row>
    <row r="1109" ht="12.75">
      <c r="A1109" s="122"/>
    </row>
    <row r="1110" ht="12.75">
      <c r="A1110" s="122"/>
    </row>
    <row r="1111" ht="12.75">
      <c r="A1111" s="122"/>
    </row>
    <row r="1112" ht="12.75">
      <c r="A1112" s="122"/>
    </row>
    <row r="1113" ht="12.75">
      <c r="A1113" s="122"/>
    </row>
    <row r="1114" ht="12.75">
      <c r="A1114" s="122"/>
    </row>
    <row r="1115" ht="12.75">
      <c r="A1115" s="122"/>
    </row>
    <row r="1116" ht="12.75">
      <c r="A1116" s="122"/>
    </row>
    <row r="1117" ht="12.75">
      <c r="A1117" s="122"/>
    </row>
    <row r="1118" ht="12.75">
      <c r="A1118" s="122"/>
    </row>
    <row r="1119" ht="12.75">
      <c r="A1119" s="122"/>
    </row>
    <row r="1120" ht="12.75">
      <c r="A1120" s="122"/>
    </row>
    <row r="1121" ht="12.75">
      <c r="A1121" s="122"/>
    </row>
    <row r="1122" ht="12.75">
      <c r="A1122" s="122"/>
    </row>
    <row r="1123" ht="12.75">
      <c r="A1123" s="122"/>
    </row>
    <row r="1124" ht="12.75">
      <c r="A1124" s="122"/>
    </row>
    <row r="1125" ht="12.75">
      <c r="A1125" s="122"/>
    </row>
    <row r="1126" ht="12.75">
      <c r="A1126" s="122"/>
    </row>
    <row r="1127" ht="12.75">
      <c r="A1127" s="122"/>
    </row>
    <row r="1128" ht="12.75">
      <c r="A1128" s="122"/>
    </row>
    <row r="1129" ht="12.75">
      <c r="A1129" s="122"/>
    </row>
    <row r="1130" ht="12.75">
      <c r="A1130" s="122"/>
    </row>
    <row r="1131" ht="12.75">
      <c r="A1131" s="122"/>
    </row>
    <row r="1132" ht="12.75">
      <c r="A1132" s="122"/>
    </row>
    <row r="1133" ht="12.75">
      <c r="A1133" s="122"/>
    </row>
    <row r="1134" ht="12.75">
      <c r="A1134" s="122"/>
    </row>
    <row r="1135" ht="12.75">
      <c r="A1135" s="122"/>
    </row>
    <row r="1136" ht="12.75">
      <c r="A1136" s="122"/>
    </row>
    <row r="1137" ht="12.75">
      <c r="A1137" s="122"/>
    </row>
    <row r="1138" ht="12.75">
      <c r="A1138" s="122"/>
    </row>
    <row r="1139" ht="12.75">
      <c r="A1139" s="122"/>
    </row>
    <row r="1140" ht="12.75">
      <c r="A1140" s="122"/>
    </row>
    <row r="1141" ht="12.75">
      <c r="A1141" s="122"/>
    </row>
    <row r="1142" ht="12.75">
      <c r="A1142" s="122"/>
    </row>
    <row r="1143" ht="12.75">
      <c r="A1143" s="122"/>
    </row>
    <row r="1144" ht="12.75">
      <c r="A1144" s="122"/>
    </row>
    <row r="1145" ht="12.75">
      <c r="A1145" s="122"/>
    </row>
    <row r="1146" ht="12.75">
      <c r="A1146" s="122"/>
    </row>
    <row r="1147" ht="12.75">
      <c r="A1147" s="122"/>
    </row>
    <row r="1148" ht="12.75">
      <c r="A1148" s="122"/>
    </row>
    <row r="1149" ht="12.75">
      <c r="A1149" s="122"/>
    </row>
    <row r="1150" ht="12.75">
      <c r="A1150" s="122"/>
    </row>
    <row r="1151" ht="12.75">
      <c r="A1151" s="122"/>
    </row>
    <row r="1152" ht="12.75">
      <c r="A1152" s="122"/>
    </row>
    <row r="1153" ht="12.75">
      <c r="A1153" s="122"/>
    </row>
    <row r="1154" ht="12.75">
      <c r="A1154" s="122"/>
    </row>
    <row r="1155" ht="12.75">
      <c r="A1155" s="122"/>
    </row>
    <row r="1156" ht="12.75">
      <c r="A1156" s="122"/>
    </row>
    <row r="1157" ht="12.75">
      <c r="A1157" s="122"/>
    </row>
    <row r="1158" ht="12.75">
      <c r="A1158" s="122"/>
    </row>
    <row r="1159" ht="12.75">
      <c r="A1159" s="122"/>
    </row>
    <row r="1160" ht="12.75">
      <c r="A1160" s="122"/>
    </row>
    <row r="1161" ht="12.75">
      <c r="A1161" s="122"/>
    </row>
    <row r="1162" ht="12.75">
      <c r="A1162" s="122"/>
    </row>
    <row r="1163" ht="12.75">
      <c r="A1163" s="122"/>
    </row>
    <row r="1164" ht="12.75">
      <c r="A1164" s="122"/>
    </row>
    <row r="1165" ht="12.75">
      <c r="A1165" s="122"/>
    </row>
    <row r="1166" ht="12.75">
      <c r="A1166" s="122"/>
    </row>
    <row r="1167" ht="12.75">
      <c r="A1167" s="122"/>
    </row>
    <row r="1168" ht="12.75">
      <c r="A1168" s="122"/>
    </row>
    <row r="1169" ht="12.75">
      <c r="A1169" s="122"/>
    </row>
    <row r="1170" ht="12.75">
      <c r="A1170" s="122"/>
    </row>
    <row r="1171" ht="12.75">
      <c r="A1171" s="122"/>
    </row>
    <row r="1172" ht="12.75">
      <c r="A1172" s="122"/>
    </row>
    <row r="1173" ht="12.75">
      <c r="A1173" s="122"/>
    </row>
    <row r="1174" ht="12.75">
      <c r="A1174" s="122"/>
    </row>
    <row r="1175" ht="12.75">
      <c r="A1175" s="122"/>
    </row>
    <row r="1176" ht="12.75">
      <c r="A1176" s="122"/>
    </row>
    <row r="1177" ht="12.75">
      <c r="A1177" s="122"/>
    </row>
    <row r="1178" ht="12.75">
      <c r="A1178" s="122"/>
    </row>
    <row r="1179" ht="12.75">
      <c r="A1179" s="122"/>
    </row>
    <row r="1180" ht="12.75">
      <c r="A1180" s="122"/>
    </row>
    <row r="1181" ht="12.75">
      <c r="A1181" s="122"/>
    </row>
    <row r="1182" ht="12.75">
      <c r="A1182" s="122"/>
    </row>
    <row r="1183" ht="12.75">
      <c r="A1183" s="122"/>
    </row>
    <row r="1184" ht="12.75">
      <c r="A1184" s="122"/>
    </row>
    <row r="1185" ht="12.75">
      <c r="A1185" s="122"/>
    </row>
    <row r="1186" ht="12.75">
      <c r="A1186" s="122"/>
    </row>
    <row r="1187" ht="12.75">
      <c r="A1187" s="122"/>
    </row>
    <row r="1188" ht="12.75">
      <c r="A1188" s="122"/>
    </row>
    <row r="1189" ht="12.75">
      <c r="A1189" s="122"/>
    </row>
    <row r="1190" ht="12.75">
      <c r="A1190" s="122"/>
    </row>
    <row r="1191" ht="12.75">
      <c r="A1191" s="122"/>
    </row>
    <row r="1192" ht="12.75">
      <c r="A1192" s="122"/>
    </row>
    <row r="1193" ht="12.75">
      <c r="A1193" s="122"/>
    </row>
    <row r="1194" ht="12.75">
      <c r="A1194" s="122"/>
    </row>
    <row r="1195" ht="12.75">
      <c r="A1195" s="122"/>
    </row>
    <row r="1196" ht="12.75">
      <c r="A1196" s="122"/>
    </row>
    <row r="1197" ht="12.75">
      <c r="A1197" s="122"/>
    </row>
    <row r="1198" ht="12.75">
      <c r="A1198" s="122"/>
    </row>
    <row r="1199" ht="12.75">
      <c r="A1199" s="122"/>
    </row>
    <row r="1200" ht="12.75">
      <c r="A1200" s="122"/>
    </row>
    <row r="1201" ht="12.75">
      <c r="A1201" s="122"/>
    </row>
    <row r="1202" ht="12.75">
      <c r="A1202" s="122"/>
    </row>
    <row r="1203" ht="12.75">
      <c r="A1203" s="122"/>
    </row>
    <row r="1204" ht="12.75">
      <c r="A1204" s="122"/>
    </row>
    <row r="1205" ht="12.75">
      <c r="A1205" s="122"/>
    </row>
    <row r="1206" ht="12.75">
      <c r="A1206" s="122"/>
    </row>
    <row r="1207" ht="12.75">
      <c r="A1207" s="122"/>
    </row>
    <row r="1208" ht="12.75">
      <c r="A1208" s="122"/>
    </row>
    <row r="1209" ht="12.75">
      <c r="A1209" s="122"/>
    </row>
    <row r="1210" ht="12.75">
      <c r="A1210" s="122"/>
    </row>
    <row r="1211" ht="12.75">
      <c r="A1211" s="122"/>
    </row>
    <row r="1212" ht="12.75">
      <c r="A1212" s="122"/>
    </row>
    <row r="1213" ht="12.75">
      <c r="A1213" s="122"/>
    </row>
    <row r="1214" ht="12.75">
      <c r="A1214" s="122"/>
    </row>
    <row r="1215" ht="12.75">
      <c r="A1215" s="122"/>
    </row>
    <row r="1216" ht="12.75">
      <c r="A1216" s="122"/>
    </row>
    <row r="1217" ht="12.75">
      <c r="A1217" s="122"/>
    </row>
    <row r="1218" ht="12.75">
      <c r="A1218" s="122"/>
    </row>
    <row r="1219" ht="12.75">
      <c r="A1219" s="122"/>
    </row>
    <row r="1220" ht="12.75">
      <c r="A1220" s="122"/>
    </row>
    <row r="1221" ht="12.75">
      <c r="A1221" s="122"/>
    </row>
    <row r="1222" ht="12.75">
      <c r="A1222" s="122"/>
    </row>
    <row r="1223" ht="12.75">
      <c r="A1223" s="122"/>
    </row>
    <row r="1224" ht="12.75">
      <c r="A1224" s="122"/>
    </row>
    <row r="1225" ht="12.75">
      <c r="A1225" s="122"/>
    </row>
    <row r="1226" ht="12.75">
      <c r="A1226" s="122"/>
    </row>
    <row r="1227" ht="12.75">
      <c r="A1227" s="122"/>
    </row>
    <row r="1228" ht="12.75">
      <c r="A1228" s="122"/>
    </row>
    <row r="1229" ht="12.75">
      <c r="A1229" s="122"/>
    </row>
    <row r="1230" ht="12.75">
      <c r="A1230" s="122"/>
    </row>
    <row r="1231" ht="12.75">
      <c r="A1231" s="122"/>
    </row>
    <row r="1232" ht="12.75">
      <c r="A1232" s="122"/>
    </row>
    <row r="1233" ht="12.75">
      <c r="A1233" s="122"/>
    </row>
    <row r="1234" ht="12.75">
      <c r="A1234" s="122"/>
    </row>
    <row r="1235" ht="12.75">
      <c r="A1235" s="122"/>
    </row>
    <row r="1236" ht="12.75">
      <c r="A1236" s="122"/>
    </row>
    <row r="1237" ht="12.75">
      <c r="A1237" s="122"/>
    </row>
    <row r="1238" ht="12.75">
      <c r="A1238" s="122"/>
    </row>
    <row r="1239" ht="12.75">
      <c r="A1239" s="122"/>
    </row>
    <row r="1240" ht="12.75">
      <c r="A1240" s="122"/>
    </row>
    <row r="1241" ht="12.75">
      <c r="A1241" s="122"/>
    </row>
    <row r="1242" ht="12.75">
      <c r="A1242" s="122"/>
    </row>
    <row r="1243" ht="12.75">
      <c r="A1243" s="122"/>
    </row>
    <row r="1244" ht="12.75">
      <c r="A1244" s="122"/>
    </row>
    <row r="1245" ht="12.75">
      <c r="A1245" s="122"/>
    </row>
    <row r="1246" ht="12.75">
      <c r="A1246" s="122"/>
    </row>
    <row r="1247" ht="12.75">
      <c r="A1247" s="122"/>
    </row>
    <row r="1248" ht="12.75">
      <c r="A1248" s="122"/>
    </row>
    <row r="1249" ht="12.75">
      <c r="A1249" s="122"/>
    </row>
    <row r="1250" ht="12.75">
      <c r="A1250" s="122"/>
    </row>
    <row r="1251" ht="12.75">
      <c r="A1251" s="122"/>
    </row>
    <row r="1252" ht="12.75">
      <c r="A1252" s="122"/>
    </row>
    <row r="1253" ht="12.75">
      <c r="A1253" s="122"/>
    </row>
    <row r="1254" ht="12.75">
      <c r="A1254" s="122"/>
    </row>
    <row r="1255" ht="12.75">
      <c r="A1255" s="122"/>
    </row>
    <row r="1256" ht="12.75">
      <c r="A1256" s="122"/>
    </row>
    <row r="1257" ht="12.75">
      <c r="A1257" s="122"/>
    </row>
    <row r="1258" ht="12.75">
      <c r="A1258" s="122"/>
    </row>
    <row r="1259" ht="12.75">
      <c r="A1259" s="122"/>
    </row>
    <row r="1260" ht="12.75">
      <c r="A1260" s="122"/>
    </row>
    <row r="1261" ht="12.75">
      <c r="A1261" s="122"/>
    </row>
    <row r="1262" ht="12.75">
      <c r="A1262" s="122"/>
    </row>
    <row r="1263" ht="12.75">
      <c r="A1263" s="122"/>
    </row>
    <row r="1264" ht="12.75">
      <c r="A1264" s="122"/>
    </row>
    <row r="1265" ht="12.75">
      <c r="A1265" s="122"/>
    </row>
    <row r="1266" ht="12.75">
      <c r="A1266" s="122"/>
    </row>
    <row r="1267" ht="12.75">
      <c r="A1267" s="122"/>
    </row>
    <row r="1268" ht="12.75">
      <c r="A1268" s="122"/>
    </row>
    <row r="1269" ht="12.75">
      <c r="A1269" s="122"/>
    </row>
    <row r="1270" ht="12.75">
      <c r="A1270" s="122"/>
    </row>
    <row r="1271" ht="12.75">
      <c r="A1271" s="122"/>
    </row>
    <row r="1272" ht="12.75">
      <c r="A1272" s="122"/>
    </row>
    <row r="1273" ht="12.75">
      <c r="A1273" s="122"/>
    </row>
    <row r="1274" ht="12.75">
      <c r="A1274" s="122"/>
    </row>
    <row r="1275" ht="12.75">
      <c r="A1275" s="122"/>
    </row>
    <row r="1276" ht="12.75">
      <c r="A1276" s="122"/>
    </row>
    <row r="1277" ht="12.75">
      <c r="A1277" s="122"/>
    </row>
    <row r="1278" ht="12.75">
      <c r="A1278" s="122"/>
    </row>
    <row r="1279" ht="12.75">
      <c r="A1279" s="122"/>
    </row>
    <row r="1280" ht="12.75">
      <c r="A1280" s="122"/>
    </row>
    <row r="1281" ht="12.75">
      <c r="A1281" s="122"/>
    </row>
    <row r="1282" ht="12.75">
      <c r="A1282" s="122"/>
    </row>
    <row r="1283" ht="12.75">
      <c r="A1283" s="122"/>
    </row>
    <row r="1284" ht="12.75">
      <c r="A1284" s="122"/>
    </row>
    <row r="1285" ht="12.75">
      <c r="A1285" s="122"/>
    </row>
    <row r="1286" ht="12.75">
      <c r="A1286" s="122"/>
    </row>
    <row r="1287" ht="12.75">
      <c r="A1287" s="122"/>
    </row>
    <row r="1288" ht="12.75">
      <c r="A1288" s="122"/>
    </row>
    <row r="1289" ht="12.75">
      <c r="A1289" s="122"/>
    </row>
    <row r="1290" ht="12.75">
      <c r="A1290" s="122"/>
    </row>
    <row r="1291" ht="12.75">
      <c r="A1291" s="122"/>
    </row>
    <row r="1292" ht="12.75">
      <c r="A1292" s="122"/>
    </row>
    <row r="1293" ht="12.75">
      <c r="A1293" s="122"/>
    </row>
    <row r="1294" ht="12.75">
      <c r="A1294" s="122"/>
    </row>
    <row r="1295" ht="12.75">
      <c r="A1295" s="122"/>
    </row>
    <row r="1296" ht="12.75">
      <c r="A1296" s="122"/>
    </row>
    <row r="1297" ht="12.75">
      <c r="A1297" s="122"/>
    </row>
    <row r="1298" ht="12.75">
      <c r="A1298" s="122"/>
    </row>
    <row r="1299" ht="12.75">
      <c r="A1299" s="122"/>
    </row>
    <row r="1300" ht="12.75">
      <c r="A1300" s="122"/>
    </row>
    <row r="1301" ht="12.75">
      <c r="A1301" s="122"/>
    </row>
    <row r="1302" ht="12.75">
      <c r="A1302" s="122"/>
    </row>
    <row r="1303" ht="12.75">
      <c r="A1303" s="122"/>
    </row>
    <row r="1304" ht="12.75">
      <c r="A1304" s="122"/>
    </row>
    <row r="1305" ht="12.75">
      <c r="A1305" s="122"/>
    </row>
    <row r="1306" ht="12.75">
      <c r="A1306" s="122"/>
    </row>
    <row r="1307" ht="12.75">
      <c r="A1307" s="122"/>
    </row>
    <row r="1308" ht="12.75">
      <c r="A1308" s="122"/>
    </row>
    <row r="1309" ht="12.75">
      <c r="A1309" s="122"/>
    </row>
    <row r="1310" ht="12.75">
      <c r="A1310" s="122"/>
    </row>
    <row r="1311" ht="12.75">
      <c r="A1311" s="122"/>
    </row>
    <row r="1312" ht="12.75">
      <c r="A1312" s="122"/>
    </row>
    <row r="1313" ht="12.75">
      <c r="A1313" s="122"/>
    </row>
    <row r="1314" ht="12.75">
      <c r="A1314" s="122"/>
    </row>
    <row r="1315" ht="12.75">
      <c r="A1315" s="122"/>
    </row>
    <row r="1316" ht="12.75">
      <c r="A1316" s="122"/>
    </row>
    <row r="1317" ht="12.75">
      <c r="A1317" s="122"/>
    </row>
    <row r="1318" ht="12.75">
      <c r="A1318" s="122"/>
    </row>
    <row r="1319" ht="12.75">
      <c r="A1319" s="122"/>
    </row>
    <row r="1320" ht="12.75">
      <c r="A1320" s="122"/>
    </row>
    <row r="1321" ht="12.75">
      <c r="A1321" s="122"/>
    </row>
    <row r="1322" ht="12.75">
      <c r="A1322" s="122"/>
    </row>
    <row r="1323" ht="12.75">
      <c r="A1323" s="122"/>
    </row>
    <row r="1324" ht="12.75">
      <c r="A1324" s="122"/>
    </row>
    <row r="1325" ht="12.75">
      <c r="A1325" s="122"/>
    </row>
    <row r="1326" ht="12.75">
      <c r="A1326" s="122"/>
    </row>
    <row r="1327" ht="12.75">
      <c r="A1327" s="122"/>
    </row>
    <row r="1328" ht="12.75">
      <c r="A1328" s="122"/>
    </row>
    <row r="1329" ht="12.75">
      <c r="A1329" s="122"/>
    </row>
    <row r="1330" ht="12.75">
      <c r="A1330" s="122"/>
    </row>
    <row r="1331" ht="12.75">
      <c r="A1331" s="122"/>
    </row>
    <row r="1332" ht="12.75">
      <c r="A1332" s="122"/>
    </row>
    <row r="1333" ht="12.75">
      <c r="A1333" s="122"/>
    </row>
    <row r="1334" ht="12.75">
      <c r="A1334" s="122"/>
    </row>
    <row r="1335" ht="12.75">
      <c r="A1335" s="122"/>
    </row>
    <row r="1336" ht="12.75">
      <c r="A1336" s="122"/>
    </row>
    <row r="1337" ht="12.75">
      <c r="A1337" s="122"/>
    </row>
    <row r="1338" ht="12.75">
      <c r="A1338" s="122"/>
    </row>
    <row r="1339" ht="12.75">
      <c r="A1339" s="122"/>
    </row>
    <row r="1340" ht="12.75">
      <c r="A1340" s="122"/>
    </row>
    <row r="1341" ht="12.75">
      <c r="A1341" s="122"/>
    </row>
    <row r="1342" ht="12.75">
      <c r="A1342" s="122"/>
    </row>
    <row r="1343" ht="12.75">
      <c r="A1343" s="122"/>
    </row>
    <row r="1344" ht="12.75">
      <c r="A1344" s="122"/>
    </row>
    <row r="1345" ht="12.75">
      <c r="A1345" s="122"/>
    </row>
    <row r="1346" ht="12.75">
      <c r="A1346" s="122"/>
    </row>
    <row r="1347" ht="12.75">
      <c r="A1347" s="122"/>
    </row>
    <row r="1348" ht="12.75">
      <c r="A1348" s="122"/>
    </row>
    <row r="1349" ht="12.75">
      <c r="A1349" s="122"/>
    </row>
    <row r="1350" ht="12.75">
      <c r="A1350" s="122"/>
    </row>
    <row r="1351" ht="12.75">
      <c r="A1351" s="122"/>
    </row>
    <row r="1352" ht="12.75">
      <c r="A1352" s="122"/>
    </row>
    <row r="1353" ht="12.75">
      <c r="A1353" s="122"/>
    </row>
    <row r="1354" ht="12.75">
      <c r="A1354" s="122"/>
    </row>
    <row r="1355" ht="12.75">
      <c r="A1355" s="122"/>
    </row>
    <row r="1356" ht="12.75">
      <c r="A1356" s="122"/>
    </row>
    <row r="1357" ht="12.75">
      <c r="A1357" s="122"/>
    </row>
    <row r="1358" ht="12.75">
      <c r="A1358" s="122"/>
    </row>
    <row r="1359" ht="12.75">
      <c r="A1359" s="122"/>
    </row>
    <row r="1360" ht="12.75">
      <c r="A1360" s="122"/>
    </row>
    <row r="1361" ht="12.75">
      <c r="A1361" s="122"/>
    </row>
    <row r="1362" ht="12.75">
      <c r="A1362" s="122"/>
    </row>
    <row r="1363" ht="12.75">
      <c r="A1363" s="122"/>
    </row>
    <row r="1364" ht="12.75">
      <c r="A1364" s="122"/>
    </row>
    <row r="1365" ht="12.75">
      <c r="A1365" s="122"/>
    </row>
    <row r="1366" ht="12.75">
      <c r="A1366" s="122"/>
    </row>
    <row r="1367" ht="12.75">
      <c r="A1367" s="122"/>
    </row>
    <row r="1368" ht="12.75">
      <c r="A1368" s="122"/>
    </row>
    <row r="1369" ht="12.75">
      <c r="A1369" s="122"/>
    </row>
    <row r="1370" ht="12.75">
      <c r="A1370" s="122"/>
    </row>
    <row r="1371" ht="12.75">
      <c r="A1371" s="122"/>
    </row>
    <row r="1372" ht="12.75">
      <c r="A1372" s="122"/>
    </row>
    <row r="1373" ht="12.75">
      <c r="A1373" s="122"/>
    </row>
    <row r="1374" ht="12.75">
      <c r="A1374" s="122"/>
    </row>
    <row r="1375" ht="12.75">
      <c r="A1375" s="122"/>
    </row>
    <row r="1376" ht="12.75">
      <c r="A1376" s="122"/>
    </row>
    <row r="1377" ht="12.75">
      <c r="A1377" s="122"/>
    </row>
    <row r="1378" ht="12.75">
      <c r="A1378" s="122"/>
    </row>
    <row r="1379" ht="12.75">
      <c r="A1379" s="122"/>
    </row>
    <row r="1380" ht="12.75">
      <c r="A1380" s="122"/>
    </row>
    <row r="1381" ht="12.75">
      <c r="A1381" s="122"/>
    </row>
    <row r="1382" ht="12.75">
      <c r="A1382" s="122"/>
    </row>
    <row r="1383" ht="12.75">
      <c r="A1383" s="122"/>
    </row>
    <row r="1384" ht="12.75">
      <c r="A1384" s="122"/>
    </row>
    <row r="1385" ht="12.75">
      <c r="A1385" s="122"/>
    </row>
    <row r="1386" ht="12.75">
      <c r="A1386" s="122"/>
    </row>
    <row r="1387" ht="12.75">
      <c r="A1387" s="122"/>
    </row>
    <row r="1388" ht="12.75">
      <c r="A1388" s="122"/>
    </row>
    <row r="1389" ht="12.75">
      <c r="A1389" s="122"/>
    </row>
    <row r="1390" ht="12.75">
      <c r="A1390" s="122"/>
    </row>
    <row r="1391" ht="12.75">
      <c r="A1391" s="122"/>
    </row>
    <row r="1392" ht="12.75">
      <c r="A1392" s="122"/>
    </row>
    <row r="1393" ht="12.75">
      <c r="A1393" s="122"/>
    </row>
    <row r="1394" ht="12.75">
      <c r="A1394" s="122"/>
    </row>
    <row r="1395" ht="12.75">
      <c r="A1395" s="122"/>
    </row>
    <row r="1396" ht="12.75">
      <c r="A1396" s="122"/>
    </row>
    <row r="1397" ht="12.75">
      <c r="A1397" s="122"/>
    </row>
    <row r="1398" ht="12.75">
      <c r="A1398" s="122"/>
    </row>
    <row r="1399" ht="12.75">
      <c r="A1399" s="122"/>
    </row>
    <row r="1400" ht="12.75">
      <c r="A1400" s="122"/>
    </row>
    <row r="1401" ht="12.75">
      <c r="A1401" s="122"/>
    </row>
    <row r="1402" ht="12.75">
      <c r="A1402" s="122"/>
    </row>
    <row r="1403" ht="12.75">
      <c r="A1403" s="122"/>
    </row>
    <row r="1404" ht="12.75">
      <c r="A1404" s="122"/>
    </row>
    <row r="1405" ht="12.75">
      <c r="A1405" s="122"/>
    </row>
    <row r="1406" ht="12.75">
      <c r="A1406" s="122"/>
    </row>
    <row r="1407" ht="12.75">
      <c r="A1407" s="122"/>
    </row>
    <row r="1408" ht="12.75">
      <c r="A1408" s="122"/>
    </row>
    <row r="1409" ht="12.75">
      <c r="A1409" s="122"/>
    </row>
    <row r="1410" ht="12.75">
      <c r="A1410" s="122"/>
    </row>
    <row r="1411" ht="12.75">
      <c r="A1411" s="122"/>
    </row>
    <row r="1412" ht="12.75">
      <c r="A1412" s="122"/>
    </row>
    <row r="1413" ht="12.75">
      <c r="A1413" s="122"/>
    </row>
    <row r="1414" ht="12.75">
      <c r="A1414" s="122"/>
    </row>
    <row r="1415" ht="12.75">
      <c r="A1415" s="122"/>
    </row>
    <row r="1416" ht="12.75">
      <c r="A1416" s="122"/>
    </row>
    <row r="1417" ht="12.75">
      <c r="A1417" s="122"/>
    </row>
    <row r="1418" ht="12.75">
      <c r="A1418" s="122"/>
    </row>
    <row r="1419" ht="12.75">
      <c r="A1419" s="122"/>
    </row>
    <row r="1420" ht="12.75">
      <c r="A1420" s="122"/>
    </row>
    <row r="1421" ht="12.75">
      <c r="A1421" s="122"/>
    </row>
    <row r="1422" ht="12.75">
      <c r="A1422" s="122"/>
    </row>
    <row r="1423" ht="12.75">
      <c r="A1423" s="122"/>
    </row>
    <row r="1424" ht="12.75">
      <c r="A1424" s="122"/>
    </row>
    <row r="1425" ht="12.75">
      <c r="A1425" s="122"/>
    </row>
    <row r="1426" ht="12.75">
      <c r="A1426" s="122"/>
    </row>
    <row r="1427" ht="12.75">
      <c r="A1427" s="122"/>
    </row>
    <row r="1428" ht="12.75">
      <c r="A1428" s="122"/>
    </row>
    <row r="1429" ht="12.75">
      <c r="A1429" s="122"/>
    </row>
    <row r="1430" ht="12.75">
      <c r="A1430" s="122"/>
    </row>
    <row r="1431" ht="12.75">
      <c r="A1431" s="122"/>
    </row>
    <row r="1432" ht="12.75">
      <c r="A1432" s="122"/>
    </row>
    <row r="1433" ht="12.75">
      <c r="A1433" s="122"/>
    </row>
    <row r="1434" ht="12.75">
      <c r="A1434" s="122"/>
    </row>
    <row r="1435" ht="12.75">
      <c r="A1435" s="122"/>
    </row>
    <row r="1436" ht="12.75">
      <c r="A1436" s="122"/>
    </row>
    <row r="1437" ht="12.75">
      <c r="A1437" s="122"/>
    </row>
    <row r="1438" ht="12.75">
      <c r="A1438" s="122"/>
    </row>
    <row r="1439" ht="12.75">
      <c r="A1439" s="122"/>
    </row>
    <row r="1440" ht="12.75">
      <c r="A1440" s="122"/>
    </row>
    <row r="1441" ht="12.75">
      <c r="A1441" s="122"/>
    </row>
    <row r="1442" ht="12.75">
      <c r="A1442" s="122"/>
    </row>
    <row r="1443" ht="12.75">
      <c r="A1443" s="122"/>
    </row>
    <row r="1444" ht="12.75">
      <c r="A1444" s="122"/>
    </row>
    <row r="1445" ht="12.75">
      <c r="A1445" s="122"/>
    </row>
    <row r="1446" ht="12.75">
      <c r="A1446" s="122"/>
    </row>
    <row r="1447" ht="12.75">
      <c r="A1447" s="122"/>
    </row>
    <row r="1448" ht="12.75">
      <c r="A1448" s="122"/>
    </row>
    <row r="1449" ht="12.75">
      <c r="A1449" s="122"/>
    </row>
    <row r="1450" ht="12.75">
      <c r="A1450" s="122"/>
    </row>
    <row r="1451" ht="12.75">
      <c r="A1451" s="122"/>
    </row>
    <row r="1452" ht="12.75">
      <c r="A1452" s="122"/>
    </row>
    <row r="1453" ht="12.75">
      <c r="A1453" s="122"/>
    </row>
    <row r="1454" ht="12.75">
      <c r="A1454" s="122"/>
    </row>
    <row r="1455" ht="12.75">
      <c r="A1455" s="122"/>
    </row>
    <row r="1456" ht="12.75">
      <c r="A1456" s="122"/>
    </row>
    <row r="1457" ht="12.75">
      <c r="A1457" s="122"/>
    </row>
    <row r="1458" ht="12.75">
      <c r="A1458" s="122"/>
    </row>
    <row r="1459" ht="12.75">
      <c r="A1459" s="122"/>
    </row>
    <row r="1460" ht="12.75">
      <c r="A1460" s="122"/>
    </row>
    <row r="1461" ht="12.75">
      <c r="A1461" s="122"/>
    </row>
    <row r="1462" ht="12.75">
      <c r="A1462" s="122"/>
    </row>
    <row r="1463" ht="12.75">
      <c r="A1463" s="122"/>
    </row>
    <row r="1464" ht="12.75">
      <c r="A1464" s="122"/>
    </row>
    <row r="1465" ht="12.75">
      <c r="A1465" s="122"/>
    </row>
    <row r="1466" ht="12.75">
      <c r="A1466" s="122"/>
    </row>
    <row r="1467" ht="12.75">
      <c r="A1467" s="122"/>
    </row>
    <row r="1468" ht="12.75">
      <c r="A1468" s="122"/>
    </row>
    <row r="1469" ht="12.75">
      <c r="A1469" s="122"/>
    </row>
    <row r="1470" ht="12.75">
      <c r="A1470" s="122"/>
    </row>
    <row r="1471" ht="12.75">
      <c r="A1471" s="122"/>
    </row>
    <row r="1472" ht="12.75">
      <c r="A1472" s="122"/>
    </row>
    <row r="1473" ht="12.75">
      <c r="A1473" s="122"/>
    </row>
    <row r="1474" ht="12.75">
      <c r="A1474" s="122"/>
    </row>
    <row r="1475" ht="12.75">
      <c r="A1475" s="122"/>
    </row>
    <row r="1476" ht="12.75">
      <c r="A1476" s="122"/>
    </row>
    <row r="1477" ht="12.75">
      <c r="A1477" s="122"/>
    </row>
    <row r="1478" ht="12.75">
      <c r="A1478" s="122"/>
    </row>
    <row r="1479" ht="12.75">
      <c r="A1479" s="122"/>
    </row>
    <row r="1480" ht="12.75">
      <c r="A1480" s="122"/>
    </row>
    <row r="1481" ht="12.75">
      <c r="A1481" s="122"/>
    </row>
    <row r="1482" ht="12.75">
      <c r="A1482" s="122"/>
    </row>
    <row r="1483" ht="12.75">
      <c r="A1483" s="122"/>
    </row>
    <row r="1484" ht="12.75">
      <c r="A1484" s="122"/>
    </row>
    <row r="1485" ht="12.75">
      <c r="A1485" s="122"/>
    </row>
    <row r="1486" ht="12.75">
      <c r="A1486" s="122"/>
    </row>
    <row r="1487" ht="12.75">
      <c r="A1487" s="122"/>
    </row>
    <row r="1488" ht="12.75">
      <c r="A1488" s="122"/>
    </row>
    <row r="1489" ht="12.75">
      <c r="A1489" s="122"/>
    </row>
    <row r="1490" ht="12.75">
      <c r="A1490" s="122"/>
    </row>
    <row r="1491" ht="12.75">
      <c r="A1491" s="122"/>
    </row>
    <row r="1492" ht="12.75">
      <c r="A1492" s="122"/>
    </row>
    <row r="1493" ht="12.75">
      <c r="A1493" s="122"/>
    </row>
    <row r="1494" ht="12.75">
      <c r="A1494" s="122"/>
    </row>
    <row r="1495" ht="12.75">
      <c r="A1495" s="122"/>
    </row>
    <row r="1496" ht="12.75">
      <c r="A1496" s="122"/>
    </row>
    <row r="1497" ht="12.75">
      <c r="A1497" s="122"/>
    </row>
    <row r="1498" ht="12.75">
      <c r="A1498" s="122"/>
    </row>
    <row r="1499" ht="12.75">
      <c r="A1499" s="122"/>
    </row>
    <row r="1500" ht="12.75">
      <c r="A1500" s="122"/>
    </row>
    <row r="1501" ht="12.75">
      <c r="A1501" s="122"/>
    </row>
    <row r="1502" ht="12.75">
      <c r="A1502" s="122"/>
    </row>
    <row r="1503" ht="12.75">
      <c r="A1503" s="122"/>
    </row>
    <row r="1504" ht="12.75">
      <c r="A1504" s="122"/>
    </row>
    <row r="1505" ht="12.75">
      <c r="A1505" s="122"/>
    </row>
    <row r="1506" ht="12.75">
      <c r="A1506" s="122"/>
    </row>
    <row r="1507" ht="12.75">
      <c r="A1507" s="122"/>
    </row>
    <row r="1508" ht="12.75">
      <c r="A1508" s="122"/>
    </row>
    <row r="1509" ht="12.75">
      <c r="A1509" s="122"/>
    </row>
    <row r="1510" ht="12.75">
      <c r="A1510" s="122"/>
    </row>
    <row r="1511" ht="12.75">
      <c r="A1511" s="122"/>
    </row>
    <row r="1512" ht="12.75">
      <c r="A1512" s="122"/>
    </row>
    <row r="1513" ht="12.75">
      <c r="A1513" s="122"/>
    </row>
    <row r="1514" ht="12.75">
      <c r="A1514" s="122"/>
    </row>
    <row r="1515" ht="12.75">
      <c r="A1515" s="122"/>
    </row>
    <row r="1516" ht="12.75">
      <c r="A1516" s="122"/>
    </row>
    <row r="1517" ht="12.75">
      <c r="A1517" s="122"/>
    </row>
    <row r="1518" ht="12.75">
      <c r="A1518" s="122"/>
    </row>
    <row r="1519" ht="12.75">
      <c r="A1519" s="122"/>
    </row>
    <row r="1520" ht="12.75">
      <c r="A1520" s="122"/>
    </row>
    <row r="1521" ht="12.75">
      <c r="A1521" s="122"/>
    </row>
    <row r="1522" ht="12.75">
      <c r="A1522" s="122"/>
    </row>
    <row r="1523" ht="12.75">
      <c r="A1523" s="122"/>
    </row>
    <row r="1524" ht="12.75">
      <c r="A1524" s="122"/>
    </row>
    <row r="1525" ht="12.75">
      <c r="A1525" s="122"/>
    </row>
    <row r="1526" ht="12.75">
      <c r="A1526" s="122"/>
    </row>
    <row r="1527" ht="12.75">
      <c r="A1527" s="122"/>
    </row>
    <row r="1528" ht="12.75">
      <c r="A1528" s="122"/>
    </row>
    <row r="1529" ht="12.75">
      <c r="A1529" s="122"/>
    </row>
    <row r="1530" ht="12.75">
      <c r="A1530" s="122"/>
    </row>
    <row r="1531" ht="12.75">
      <c r="A1531" s="122"/>
    </row>
    <row r="1532" ht="12.75">
      <c r="A1532" s="122"/>
    </row>
    <row r="1533" ht="12.75">
      <c r="A1533" s="122"/>
    </row>
    <row r="1534" ht="12.75">
      <c r="A1534" s="122"/>
    </row>
    <row r="1535" ht="12.75">
      <c r="A1535" s="122"/>
    </row>
    <row r="1536" ht="12.75">
      <c r="A1536" s="122"/>
    </row>
    <row r="1537" ht="12.75">
      <c r="A1537" s="122"/>
    </row>
    <row r="1538" ht="12.75">
      <c r="A1538" s="122"/>
    </row>
    <row r="1539" ht="12.75">
      <c r="A1539" s="122"/>
    </row>
    <row r="1540" ht="12.75">
      <c r="A1540" s="122"/>
    </row>
    <row r="1541" ht="12.75">
      <c r="A1541" s="122"/>
    </row>
    <row r="1542" ht="12.75">
      <c r="A1542" s="122"/>
    </row>
    <row r="1543" ht="12.75">
      <c r="A1543" s="122"/>
    </row>
    <row r="1544" ht="12.75">
      <c r="A1544" s="122"/>
    </row>
    <row r="1545" ht="12.75">
      <c r="A1545" s="122"/>
    </row>
    <row r="1546" ht="12.75">
      <c r="A1546" s="122"/>
    </row>
    <row r="1547" ht="12.75">
      <c r="A1547" s="122"/>
    </row>
    <row r="1548" ht="12.75">
      <c r="A1548" s="122"/>
    </row>
    <row r="1549" ht="12.75">
      <c r="A1549" s="122"/>
    </row>
    <row r="1550" ht="12.75">
      <c r="A1550" s="122"/>
    </row>
    <row r="1551" ht="12.75">
      <c r="A1551" s="122"/>
    </row>
    <row r="1552" ht="12.75">
      <c r="A1552" s="122"/>
    </row>
    <row r="1553" ht="12.75">
      <c r="A1553" s="122"/>
    </row>
    <row r="1554" ht="12.75">
      <c r="A1554" s="122"/>
    </row>
    <row r="1555" ht="12.75">
      <c r="A1555" s="122"/>
    </row>
    <row r="1556" ht="12.75">
      <c r="A1556" s="122"/>
    </row>
    <row r="1557" ht="12.75">
      <c r="A1557" s="122"/>
    </row>
    <row r="1558" ht="12.75">
      <c r="A1558" s="122"/>
    </row>
    <row r="1559" ht="12.75">
      <c r="A1559" s="122"/>
    </row>
    <row r="1560" ht="12.75">
      <c r="A1560" s="122"/>
    </row>
    <row r="1561" ht="12.75">
      <c r="A1561" s="122"/>
    </row>
    <row r="1562" ht="12.75">
      <c r="A1562" s="122"/>
    </row>
    <row r="1563" ht="12.75">
      <c r="A1563" s="122"/>
    </row>
    <row r="1564" ht="12.75">
      <c r="A1564" s="122"/>
    </row>
    <row r="1565" ht="12.75">
      <c r="A1565" s="122"/>
    </row>
    <row r="1566" ht="12.75">
      <c r="A1566" s="122"/>
    </row>
    <row r="1567" ht="12.75">
      <c r="A1567" s="122"/>
    </row>
    <row r="1568" ht="12.75">
      <c r="A1568" s="122"/>
    </row>
    <row r="1569" ht="12.75">
      <c r="A1569" s="122"/>
    </row>
    <row r="1570" ht="12.75">
      <c r="A1570" s="122"/>
    </row>
    <row r="1571" ht="12.75">
      <c r="A1571" s="122"/>
    </row>
    <row r="1572" ht="12.75">
      <c r="A1572" s="122"/>
    </row>
    <row r="1573" ht="12.75">
      <c r="A1573" s="122"/>
    </row>
    <row r="1574" ht="12.75">
      <c r="A1574" s="122"/>
    </row>
    <row r="1575" ht="12.75">
      <c r="A1575" s="122"/>
    </row>
    <row r="1576" ht="12.75">
      <c r="A1576" s="122"/>
    </row>
    <row r="1577" ht="12.75">
      <c r="A1577" s="122"/>
    </row>
    <row r="1578" ht="12.75">
      <c r="A1578" s="122"/>
    </row>
    <row r="1579" ht="12.75">
      <c r="A1579" s="122"/>
    </row>
    <row r="1580" ht="12.75">
      <c r="A1580" s="122"/>
    </row>
    <row r="1581" ht="12.75">
      <c r="A1581" s="122"/>
    </row>
    <row r="1582" ht="12.75">
      <c r="A1582" s="122"/>
    </row>
    <row r="1583" ht="12.75">
      <c r="A1583" s="122"/>
    </row>
    <row r="1584" ht="12.75">
      <c r="A1584" s="122"/>
    </row>
    <row r="1585" ht="12.75">
      <c r="A1585" s="122"/>
    </row>
    <row r="1586" ht="12.75">
      <c r="A1586" s="122"/>
    </row>
    <row r="1587" ht="12.75">
      <c r="A1587" s="122"/>
    </row>
    <row r="1588" ht="12.75">
      <c r="A1588" s="122"/>
    </row>
    <row r="1589" ht="12.75">
      <c r="A1589" s="122"/>
    </row>
    <row r="1590" ht="12.75">
      <c r="A1590" s="122"/>
    </row>
    <row r="1591" ht="12.75">
      <c r="A1591" s="122"/>
    </row>
    <row r="1592" ht="12.75">
      <c r="A1592" s="122"/>
    </row>
    <row r="1593" ht="12.75">
      <c r="A1593" s="122"/>
    </row>
    <row r="1594" ht="12.75">
      <c r="A1594" s="122"/>
    </row>
    <row r="1595" ht="12.75">
      <c r="A1595" s="122"/>
    </row>
    <row r="1596" ht="12.75">
      <c r="A1596" s="122"/>
    </row>
    <row r="1597" ht="12.75">
      <c r="A1597" s="122"/>
    </row>
    <row r="1598" ht="12.75">
      <c r="A1598" s="122"/>
    </row>
    <row r="1599" ht="12.75">
      <c r="A1599" s="122"/>
    </row>
    <row r="1600" ht="12.75">
      <c r="A1600" s="122"/>
    </row>
    <row r="1601" ht="12.75">
      <c r="A1601" s="122"/>
    </row>
    <row r="1602" ht="12.75">
      <c r="A1602" s="122"/>
    </row>
    <row r="1603" ht="12.75">
      <c r="A1603" s="122"/>
    </row>
    <row r="1604" ht="12.75">
      <c r="A1604" s="122"/>
    </row>
    <row r="1605" ht="12.75">
      <c r="A1605" s="122"/>
    </row>
    <row r="1606" ht="12.75">
      <c r="A1606" s="122"/>
    </row>
    <row r="1607" ht="12.75">
      <c r="A1607" s="122"/>
    </row>
    <row r="1608" ht="12.75">
      <c r="A1608" s="122"/>
    </row>
    <row r="1609" ht="12.75">
      <c r="A1609" s="122"/>
    </row>
    <row r="1610" ht="12.75">
      <c r="A1610" s="122"/>
    </row>
    <row r="1611" ht="12.75">
      <c r="A1611" s="122"/>
    </row>
    <row r="1612" ht="12.75">
      <c r="A1612" s="122"/>
    </row>
    <row r="1613" ht="12.75">
      <c r="A1613" s="122"/>
    </row>
    <row r="1614" ht="12.75">
      <c r="A1614" s="122"/>
    </row>
    <row r="1615" ht="12.75">
      <c r="A1615" s="122"/>
    </row>
    <row r="1616" ht="12.75">
      <c r="A1616" s="122"/>
    </row>
    <row r="1617" ht="12.75">
      <c r="A1617" s="122"/>
    </row>
    <row r="1618" ht="12.75">
      <c r="A1618" s="122"/>
    </row>
    <row r="1619" ht="12.75">
      <c r="A1619" s="122"/>
    </row>
    <row r="1620" ht="12.75">
      <c r="A1620" s="122"/>
    </row>
    <row r="1621" ht="12.75">
      <c r="A1621" s="122"/>
    </row>
    <row r="1622" ht="12.75">
      <c r="A1622" s="122"/>
    </row>
    <row r="1623" ht="12.75">
      <c r="A1623" s="122"/>
    </row>
    <row r="1624" ht="12.75">
      <c r="A1624" s="122"/>
    </row>
    <row r="1625" ht="12.75">
      <c r="A1625" s="122"/>
    </row>
    <row r="1626" ht="12.75">
      <c r="A1626" s="122"/>
    </row>
    <row r="1627" ht="12.75">
      <c r="A1627" s="122"/>
    </row>
    <row r="1628" ht="12.75">
      <c r="A1628" s="122"/>
    </row>
    <row r="1629" ht="12.75">
      <c r="A1629" s="122"/>
    </row>
    <row r="1630" ht="12.75">
      <c r="A1630" s="122"/>
    </row>
    <row r="1631" ht="12.75">
      <c r="A1631" s="122"/>
    </row>
    <row r="1632" ht="12.75">
      <c r="A1632" s="122"/>
    </row>
    <row r="1633" ht="12.75">
      <c r="A1633" s="122"/>
    </row>
    <row r="1634" ht="12.75">
      <c r="A1634" s="122"/>
    </row>
    <row r="1635" ht="12.75">
      <c r="A1635" s="122"/>
    </row>
    <row r="1636" ht="12.75">
      <c r="A1636" s="122"/>
    </row>
    <row r="1637" ht="12.75">
      <c r="A1637" s="122"/>
    </row>
    <row r="1638" ht="12.75">
      <c r="A1638" s="122"/>
    </row>
    <row r="1639" ht="12.75">
      <c r="A1639" s="122"/>
    </row>
    <row r="1640" ht="12.75">
      <c r="A1640" s="122"/>
    </row>
    <row r="1641" ht="12.75">
      <c r="A1641" s="122"/>
    </row>
    <row r="1642" ht="12.75">
      <c r="A1642" s="122"/>
    </row>
    <row r="1643" ht="12.75">
      <c r="A1643" s="122"/>
    </row>
    <row r="1644" ht="12.75">
      <c r="A1644" s="122"/>
    </row>
    <row r="1645" ht="12.75">
      <c r="A1645" s="122"/>
    </row>
    <row r="1646" ht="12.75">
      <c r="A1646" s="122"/>
    </row>
    <row r="1647" ht="12.75">
      <c r="A1647" s="122"/>
    </row>
    <row r="1648" ht="12.75">
      <c r="A1648" s="122"/>
    </row>
    <row r="1649" ht="12.75">
      <c r="A1649" s="122"/>
    </row>
    <row r="1650" ht="12.75">
      <c r="A1650" s="122"/>
    </row>
    <row r="1651" ht="12.75">
      <c r="A1651" s="122"/>
    </row>
    <row r="1652" ht="12.75">
      <c r="A1652" s="122"/>
    </row>
    <row r="1653" ht="12.75">
      <c r="A1653" s="122"/>
    </row>
    <row r="1654" ht="12.75">
      <c r="A1654" s="122"/>
    </row>
    <row r="1655" ht="12.75">
      <c r="A1655" s="122"/>
    </row>
    <row r="1656" ht="12.75">
      <c r="A1656" s="122"/>
    </row>
    <row r="1657" ht="12.75">
      <c r="A1657" s="122"/>
    </row>
    <row r="1658" ht="12.75">
      <c r="A1658" s="122"/>
    </row>
    <row r="1659" ht="12.75">
      <c r="A1659" s="122"/>
    </row>
    <row r="1660" ht="12.75">
      <c r="A1660" s="122"/>
    </row>
    <row r="1661" ht="12.75">
      <c r="A1661" s="122"/>
    </row>
    <row r="1662" ht="12.75">
      <c r="A1662" s="122"/>
    </row>
    <row r="1663" ht="12.75">
      <c r="A1663" s="122"/>
    </row>
    <row r="1664" ht="12.75">
      <c r="A1664" s="122"/>
    </row>
    <row r="1665" ht="12.75">
      <c r="A1665" s="122"/>
    </row>
    <row r="1666" ht="12.75">
      <c r="A1666" s="122"/>
    </row>
    <row r="1667" ht="12.75">
      <c r="A1667" s="122"/>
    </row>
    <row r="1668" ht="12.75">
      <c r="A1668" s="122"/>
    </row>
    <row r="1669" ht="12.75">
      <c r="A1669" s="122"/>
    </row>
    <row r="1670" ht="12.75">
      <c r="A1670" s="122"/>
    </row>
    <row r="1671" ht="12.75">
      <c r="A1671" s="122"/>
    </row>
    <row r="1672" ht="12.75">
      <c r="A1672" s="122"/>
    </row>
    <row r="1673" ht="12.75">
      <c r="A1673" s="122"/>
    </row>
    <row r="1674" ht="12.75">
      <c r="A1674" s="122"/>
    </row>
    <row r="1675" ht="12.75">
      <c r="A1675" s="122"/>
    </row>
    <row r="1676" ht="12.75">
      <c r="A1676" s="122"/>
    </row>
    <row r="1677" ht="12.75">
      <c r="A1677" s="122"/>
    </row>
    <row r="1678" ht="12.75">
      <c r="A1678" s="122"/>
    </row>
    <row r="1679" ht="12.75">
      <c r="A1679" s="122"/>
    </row>
    <row r="1680" ht="12.75">
      <c r="A1680" s="122"/>
    </row>
    <row r="1681" ht="12.75">
      <c r="A1681" s="122"/>
    </row>
    <row r="1682" ht="12.75">
      <c r="A1682" s="122"/>
    </row>
    <row r="1683" ht="12.75">
      <c r="A1683" s="122"/>
    </row>
    <row r="1684" ht="12.75">
      <c r="A1684" s="122"/>
    </row>
    <row r="1685" ht="12.75">
      <c r="A1685" s="122"/>
    </row>
    <row r="1686" ht="12.75">
      <c r="A1686" s="122"/>
    </row>
    <row r="1687" ht="12.75">
      <c r="A1687" s="122"/>
    </row>
    <row r="1688" ht="12.75">
      <c r="A1688" s="122"/>
    </row>
    <row r="1689" ht="12.75">
      <c r="A1689" s="122"/>
    </row>
    <row r="1690" ht="12.75">
      <c r="A1690" s="122"/>
    </row>
    <row r="1691" ht="12.75">
      <c r="A1691" s="122"/>
    </row>
    <row r="1692" ht="12.75">
      <c r="A1692" s="122"/>
    </row>
    <row r="1693" ht="12.75">
      <c r="A1693" s="122"/>
    </row>
    <row r="1694" ht="12.75">
      <c r="A1694" s="122"/>
    </row>
    <row r="1695" ht="12.75">
      <c r="A1695" s="122"/>
    </row>
    <row r="1696" ht="12.75">
      <c r="A1696" s="122"/>
    </row>
    <row r="1697" ht="12.75">
      <c r="A1697" s="122"/>
    </row>
    <row r="1698" ht="12.75">
      <c r="A1698" s="122"/>
    </row>
    <row r="1699" ht="12.75">
      <c r="A1699" s="122"/>
    </row>
    <row r="1700" ht="12.75">
      <c r="A1700" s="122"/>
    </row>
    <row r="1701" ht="12.75">
      <c r="A1701" s="122"/>
    </row>
    <row r="1702" ht="12.75">
      <c r="A1702" s="122"/>
    </row>
    <row r="1703" ht="12.75">
      <c r="A1703" s="122"/>
    </row>
    <row r="1704" ht="12.75">
      <c r="A1704" s="122"/>
    </row>
    <row r="1705" ht="12.75">
      <c r="A1705" s="122"/>
    </row>
    <row r="1706" ht="12.75">
      <c r="A1706" s="122"/>
    </row>
    <row r="1707" ht="12.75">
      <c r="A1707" s="122"/>
    </row>
    <row r="1708" ht="12.75">
      <c r="A1708" s="122"/>
    </row>
    <row r="1709" ht="12.75">
      <c r="A1709" s="122"/>
    </row>
    <row r="1710" ht="12.75">
      <c r="A1710" s="122"/>
    </row>
    <row r="1711" ht="12.75">
      <c r="A1711" s="122"/>
    </row>
    <row r="1712" ht="12.75">
      <c r="A1712" s="122"/>
    </row>
    <row r="1713" ht="12.75">
      <c r="A1713" s="122"/>
    </row>
    <row r="1714" ht="12.75">
      <c r="A1714" s="122"/>
    </row>
    <row r="1715" ht="12.75">
      <c r="A1715" s="122"/>
    </row>
    <row r="1716" ht="12.75">
      <c r="A1716" s="122"/>
    </row>
    <row r="1717" ht="12.75">
      <c r="A1717" s="122"/>
    </row>
    <row r="1718" ht="12.75">
      <c r="A1718" s="122"/>
    </row>
    <row r="1719" ht="12.75">
      <c r="A1719" s="122"/>
    </row>
    <row r="1720" ht="12.75">
      <c r="A1720" s="122"/>
    </row>
    <row r="1721" ht="12.75">
      <c r="A1721" s="122"/>
    </row>
    <row r="1722" ht="12.75">
      <c r="A1722" s="122"/>
    </row>
    <row r="1723" ht="12.75">
      <c r="A1723" s="122"/>
    </row>
    <row r="1724" ht="12.75">
      <c r="A1724" s="122"/>
    </row>
    <row r="1725" ht="12.75">
      <c r="A1725" s="122"/>
    </row>
    <row r="1726" ht="12.75">
      <c r="A1726" s="122"/>
    </row>
    <row r="1727" ht="12.75">
      <c r="A1727" s="122"/>
    </row>
    <row r="1728" ht="12.75">
      <c r="A1728" s="122"/>
    </row>
    <row r="1729" ht="12.75">
      <c r="A1729" s="122"/>
    </row>
    <row r="1730" ht="12.75">
      <c r="A1730" s="122"/>
    </row>
    <row r="1731" ht="12.75">
      <c r="A1731" s="122"/>
    </row>
    <row r="1732" ht="12.75">
      <c r="A1732" s="122"/>
    </row>
    <row r="1733" ht="12.75">
      <c r="A1733" s="122"/>
    </row>
    <row r="1734" ht="12.75">
      <c r="A1734" s="122"/>
    </row>
    <row r="1735" ht="12.75">
      <c r="A1735" s="122"/>
    </row>
    <row r="1736" ht="12.75">
      <c r="A1736" s="122"/>
    </row>
    <row r="1737" ht="12.75">
      <c r="A1737" s="122"/>
    </row>
    <row r="1738" ht="12.75">
      <c r="A1738" s="122"/>
    </row>
    <row r="1739" ht="12.75">
      <c r="A1739" s="122"/>
    </row>
    <row r="1740" ht="12.75">
      <c r="A1740" s="122"/>
    </row>
    <row r="1741" ht="12.75">
      <c r="A1741" s="122"/>
    </row>
    <row r="1742" ht="12.75">
      <c r="A1742" s="122"/>
    </row>
    <row r="1743" ht="12.75">
      <c r="A1743" s="122"/>
    </row>
    <row r="1744" ht="12.75">
      <c r="A1744" s="122"/>
    </row>
    <row r="1745" ht="12.75">
      <c r="A1745" s="122"/>
    </row>
    <row r="1746" ht="12.75">
      <c r="A1746" s="122"/>
    </row>
    <row r="1747" ht="12.75">
      <c r="A1747" s="122"/>
    </row>
    <row r="1748" ht="12.75">
      <c r="A1748" s="122"/>
    </row>
    <row r="1749" ht="12.75">
      <c r="A1749" s="122"/>
    </row>
    <row r="1750" ht="12.75">
      <c r="A1750" s="122"/>
    </row>
    <row r="1751" ht="12.75">
      <c r="A1751" s="122"/>
    </row>
    <row r="1752" ht="12.75">
      <c r="A1752" s="122"/>
    </row>
    <row r="1753" ht="12.75">
      <c r="A1753" s="122"/>
    </row>
    <row r="1754" ht="12.75">
      <c r="A1754" s="122"/>
    </row>
    <row r="1755" ht="12.75">
      <c r="A1755" s="122"/>
    </row>
    <row r="1756" ht="12.75">
      <c r="A1756" s="122"/>
    </row>
    <row r="1757" ht="12.75">
      <c r="A1757" s="122"/>
    </row>
    <row r="1758" ht="12.75">
      <c r="A1758" s="122"/>
    </row>
    <row r="1759" ht="12.75">
      <c r="A1759" s="122"/>
    </row>
    <row r="1760" ht="12.75">
      <c r="A1760" s="122"/>
    </row>
    <row r="1761" ht="12.75">
      <c r="A1761" s="122"/>
    </row>
    <row r="1762" ht="12.75">
      <c r="A1762" s="122"/>
    </row>
    <row r="1763" ht="12.75">
      <c r="A1763" s="122"/>
    </row>
    <row r="1764" ht="12.75">
      <c r="A1764" s="122"/>
    </row>
    <row r="1765" ht="12.75">
      <c r="A1765" s="122"/>
    </row>
    <row r="1766" ht="12.75">
      <c r="A1766" s="122"/>
    </row>
    <row r="1767" ht="12.75">
      <c r="A1767" s="122"/>
    </row>
    <row r="1768" ht="12.75">
      <c r="A1768" s="122"/>
    </row>
    <row r="1769" ht="12.75">
      <c r="A1769" s="122"/>
    </row>
    <row r="1770" ht="12.75">
      <c r="A1770" s="122"/>
    </row>
    <row r="1771" ht="12.75">
      <c r="A1771" s="122"/>
    </row>
    <row r="1772" ht="12.75">
      <c r="A1772" s="122"/>
    </row>
    <row r="1773" ht="12.75">
      <c r="A1773" s="122"/>
    </row>
    <row r="1774" ht="12.75">
      <c r="A1774" s="122"/>
    </row>
    <row r="1775" ht="12.75">
      <c r="A1775" s="122"/>
    </row>
    <row r="1776" ht="12.75">
      <c r="A1776" s="122"/>
    </row>
    <row r="1777" ht="12.75">
      <c r="A1777" s="122"/>
    </row>
    <row r="1778" ht="12.75">
      <c r="A1778" s="122"/>
    </row>
    <row r="1779" ht="12.75">
      <c r="A1779" s="122"/>
    </row>
    <row r="1780" ht="12.75">
      <c r="A1780" s="122"/>
    </row>
    <row r="1781" ht="12.75">
      <c r="A1781" s="122"/>
    </row>
    <row r="1782" ht="12.75">
      <c r="A1782" s="122"/>
    </row>
    <row r="1783" ht="12.75">
      <c r="A1783" s="122"/>
    </row>
    <row r="1784" ht="12.75">
      <c r="A1784" s="122"/>
    </row>
    <row r="1785" ht="12.75">
      <c r="A1785" s="122"/>
    </row>
    <row r="1786" ht="12.75">
      <c r="A1786" s="122"/>
    </row>
    <row r="1787" ht="12.75">
      <c r="A1787" s="122"/>
    </row>
    <row r="1788" ht="12.75">
      <c r="A1788" s="122"/>
    </row>
    <row r="1789" ht="12.75">
      <c r="A1789" s="122"/>
    </row>
    <row r="1790" ht="12.75">
      <c r="A1790" s="122"/>
    </row>
    <row r="1791" ht="12.75">
      <c r="A1791" s="122"/>
    </row>
    <row r="1792" ht="12.75">
      <c r="A1792" s="122"/>
    </row>
    <row r="1793" ht="12.75">
      <c r="A1793" s="122"/>
    </row>
    <row r="1794" ht="12.75">
      <c r="A1794" s="122"/>
    </row>
    <row r="1795" ht="12.75">
      <c r="A1795" s="122"/>
    </row>
    <row r="1796" ht="12.75">
      <c r="A1796" s="122"/>
    </row>
    <row r="1797" ht="12.75">
      <c r="A1797" s="122"/>
    </row>
    <row r="1798" ht="12.75">
      <c r="A1798" s="122"/>
    </row>
    <row r="1799" ht="12.75">
      <c r="A1799" s="122"/>
    </row>
    <row r="1800" ht="12.75">
      <c r="A1800" s="122"/>
    </row>
    <row r="1801" ht="12.75">
      <c r="A1801" s="122"/>
    </row>
    <row r="1802" ht="12.75">
      <c r="A1802" s="122"/>
    </row>
    <row r="1803" ht="12.75">
      <c r="A1803" s="122"/>
    </row>
    <row r="1804" ht="12.75">
      <c r="A1804" s="122"/>
    </row>
    <row r="1805" ht="12.75">
      <c r="A1805" s="122"/>
    </row>
    <row r="1806" ht="12.75">
      <c r="A1806" s="122"/>
    </row>
    <row r="1807" ht="12.75">
      <c r="A1807" s="122"/>
    </row>
    <row r="1808" ht="12.75">
      <c r="A1808" s="122"/>
    </row>
    <row r="1809" ht="12.75">
      <c r="A1809" s="122"/>
    </row>
    <row r="1810" ht="12.75">
      <c r="A1810" s="122"/>
    </row>
    <row r="1811" ht="12.75">
      <c r="A1811" s="122"/>
    </row>
    <row r="1812" ht="12.75">
      <c r="A1812" s="122"/>
    </row>
    <row r="1813" ht="12.75">
      <c r="A1813" s="122"/>
    </row>
    <row r="1814" ht="12.75">
      <c r="A1814" s="122"/>
    </row>
    <row r="1815" ht="12.75">
      <c r="A1815" s="122"/>
    </row>
    <row r="1816" ht="12.75">
      <c r="A1816" s="122"/>
    </row>
    <row r="1817" ht="12.75">
      <c r="A1817" s="122"/>
    </row>
    <row r="1818" ht="12.75">
      <c r="A1818" s="122"/>
    </row>
    <row r="1819" ht="12.75">
      <c r="A1819" s="122"/>
    </row>
    <row r="1820" ht="12.75">
      <c r="A1820" s="122"/>
    </row>
    <row r="1821" ht="12.75">
      <c r="A1821" s="122"/>
    </row>
    <row r="1822" ht="12.75">
      <c r="A1822" s="122"/>
    </row>
    <row r="1823" ht="12.75">
      <c r="A1823" s="122"/>
    </row>
    <row r="1824" ht="12.75">
      <c r="A1824" s="122"/>
    </row>
    <row r="1825" ht="12.75">
      <c r="A1825" s="122"/>
    </row>
    <row r="1826" ht="12.75">
      <c r="A1826" s="122"/>
    </row>
    <row r="1827" ht="12.75">
      <c r="A1827" s="122"/>
    </row>
    <row r="1828" ht="12.75">
      <c r="A1828" s="122"/>
    </row>
    <row r="1829" ht="12.75">
      <c r="A1829" s="122"/>
    </row>
    <row r="1830" ht="12.75">
      <c r="A1830" s="122"/>
    </row>
    <row r="1831" ht="12.75">
      <c r="A1831" s="122"/>
    </row>
    <row r="1832" ht="12.75">
      <c r="A1832" s="122"/>
    </row>
    <row r="1833" ht="12.75">
      <c r="A1833" s="122"/>
    </row>
    <row r="1834" ht="12.75">
      <c r="A1834" s="122"/>
    </row>
    <row r="1835" ht="12.75">
      <c r="A1835" s="122"/>
    </row>
    <row r="1836" ht="12.75">
      <c r="A1836" s="122"/>
    </row>
    <row r="1837" ht="12.75">
      <c r="A1837" s="122"/>
    </row>
    <row r="1838" ht="12.75">
      <c r="A1838" s="122"/>
    </row>
    <row r="1839" ht="12.75">
      <c r="A1839" s="122"/>
    </row>
    <row r="1840" ht="12.75">
      <c r="A1840" s="122"/>
    </row>
    <row r="1841" ht="12.75">
      <c r="A1841" s="122"/>
    </row>
    <row r="1842" ht="12.75">
      <c r="A1842" s="122"/>
    </row>
    <row r="1843" ht="12.75">
      <c r="A1843" s="122"/>
    </row>
    <row r="1844" ht="12.75">
      <c r="A1844" s="122"/>
    </row>
    <row r="1845" ht="12.75">
      <c r="A1845" s="122"/>
    </row>
    <row r="1846" ht="12.75">
      <c r="A1846" s="122"/>
    </row>
    <row r="1847" ht="12.75">
      <c r="A1847" s="122"/>
    </row>
    <row r="1848" ht="12.75">
      <c r="A1848" s="122"/>
    </row>
    <row r="1849" ht="12.75">
      <c r="A1849" s="122"/>
    </row>
    <row r="1850" ht="12.75">
      <c r="A1850" s="122"/>
    </row>
    <row r="1851" ht="12.75">
      <c r="A1851" s="122"/>
    </row>
    <row r="1852" ht="12.75">
      <c r="A1852" s="122"/>
    </row>
    <row r="1853" ht="12.75">
      <c r="A1853" s="122"/>
    </row>
    <row r="1854" ht="12.75">
      <c r="A1854" s="122"/>
    </row>
    <row r="1855" ht="12.75">
      <c r="A1855" s="122"/>
    </row>
    <row r="1856" ht="12.75">
      <c r="A1856" s="122"/>
    </row>
    <row r="1857" ht="12.75">
      <c r="A1857" s="122"/>
    </row>
    <row r="1858" ht="12.75">
      <c r="A1858" s="122"/>
    </row>
    <row r="1859" ht="12.75">
      <c r="A1859" s="122"/>
    </row>
    <row r="1860" ht="12.75">
      <c r="A1860" s="122"/>
    </row>
    <row r="1861" ht="12.75">
      <c r="A1861" s="122"/>
    </row>
    <row r="1862" ht="12.75">
      <c r="A1862" s="122"/>
    </row>
    <row r="1863" ht="12.75">
      <c r="A1863" s="122"/>
    </row>
    <row r="1864" ht="12.75">
      <c r="A1864" s="122"/>
    </row>
    <row r="1865" ht="12.75">
      <c r="A1865" s="122"/>
    </row>
    <row r="1866" ht="12.75">
      <c r="A1866" s="122"/>
    </row>
    <row r="1867" ht="12.75">
      <c r="A1867" s="122"/>
    </row>
    <row r="1868" ht="12.75">
      <c r="A1868" s="122"/>
    </row>
    <row r="1869" ht="12.75">
      <c r="A1869" s="122"/>
    </row>
    <row r="1870" ht="12.75">
      <c r="A1870" s="122"/>
    </row>
    <row r="1871" ht="12.75">
      <c r="A1871" s="122"/>
    </row>
    <row r="1872" ht="12.75">
      <c r="A1872" s="122"/>
    </row>
    <row r="1873" ht="12.75">
      <c r="A1873" s="122"/>
    </row>
    <row r="1874" ht="12.75">
      <c r="A1874" s="122"/>
    </row>
    <row r="1875" ht="12.75">
      <c r="A1875" s="122"/>
    </row>
    <row r="1876" ht="12.75">
      <c r="A1876" s="122"/>
    </row>
    <row r="1877" ht="12.75">
      <c r="A1877" s="122"/>
    </row>
    <row r="1878" ht="12.75">
      <c r="A1878" s="122"/>
    </row>
    <row r="1879" ht="12.75">
      <c r="A1879" s="122"/>
    </row>
    <row r="1880" ht="12.75">
      <c r="A1880" s="122"/>
    </row>
    <row r="1881" ht="12.75">
      <c r="A1881" s="122"/>
    </row>
    <row r="1882" ht="12.75">
      <c r="A1882" s="122"/>
    </row>
    <row r="1883" ht="12.75">
      <c r="A1883" s="122"/>
    </row>
    <row r="1884" ht="12.75">
      <c r="A1884" s="122"/>
    </row>
    <row r="1885" ht="12.75">
      <c r="A1885" s="122"/>
    </row>
    <row r="1886" ht="12.75">
      <c r="A1886" s="122"/>
    </row>
    <row r="1887" ht="12.75">
      <c r="A1887" s="122"/>
    </row>
    <row r="1888" ht="12.75">
      <c r="A1888" s="122"/>
    </row>
    <row r="1889" ht="12.75">
      <c r="A1889" s="122"/>
    </row>
    <row r="1890" ht="12.75">
      <c r="A1890" s="122"/>
    </row>
    <row r="1891" ht="12.75">
      <c r="A1891" s="122"/>
    </row>
    <row r="1892" ht="12.75">
      <c r="A1892" s="122"/>
    </row>
    <row r="1893" ht="12.75">
      <c r="A1893" s="122"/>
    </row>
    <row r="1894" ht="12.75">
      <c r="A1894" s="122"/>
    </row>
    <row r="1895" ht="12.75">
      <c r="A1895" s="122"/>
    </row>
    <row r="1896" ht="12.75">
      <c r="A1896" s="122"/>
    </row>
    <row r="1897" ht="12.75">
      <c r="A1897" s="122"/>
    </row>
    <row r="1898" ht="12.75">
      <c r="A1898" s="122"/>
    </row>
    <row r="1899" ht="12.75">
      <c r="A1899" s="122"/>
    </row>
    <row r="1900" ht="12.75">
      <c r="A1900" s="122"/>
    </row>
    <row r="1901" ht="12.75">
      <c r="A1901" s="122"/>
    </row>
    <row r="1902" ht="12.75">
      <c r="A1902" s="122"/>
    </row>
    <row r="1903" ht="12.75">
      <c r="A1903" s="122"/>
    </row>
    <row r="1904" ht="12.75">
      <c r="A1904" s="122"/>
    </row>
    <row r="1905" ht="12.75">
      <c r="A1905" s="122"/>
    </row>
    <row r="1906" ht="12.75">
      <c r="A1906" s="122"/>
    </row>
    <row r="1907" ht="12.75">
      <c r="A1907" s="122"/>
    </row>
    <row r="1908" ht="12.75">
      <c r="A1908" s="122"/>
    </row>
    <row r="1909" ht="12.75">
      <c r="A1909" s="122"/>
    </row>
    <row r="1910" ht="12.75">
      <c r="A1910" s="122"/>
    </row>
    <row r="1911" ht="12.75">
      <c r="A1911" s="122"/>
    </row>
    <row r="1912" ht="12.75">
      <c r="A1912" s="122"/>
    </row>
    <row r="1913" ht="12.75">
      <c r="A1913" s="122"/>
    </row>
    <row r="1914" ht="12.75">
      <c r="A1914" s="122"/>
    </row>
    <row r="1915" ht="12.75">
      <c r="A1915" s="122"/>
    </row>
    <row r="1916" ht="12.75">
      <c r="A1916" s="122"/>
    </row>
    <row r="1917" ht="12.75">
      <c r="A1917" s="122"/>
    </row>
    <row r="1918" ht="12.75">
      <c r="A1918" s="122"/>
    </row>
    <row r="1919" ht="12.75">
      <c r="A1919" s="122"/>
    </row>
    <row r="1920" ht="12.75">
      <c r="A1920" s="122"/>
    </row>
    <row r="1921" ht="12.75">
      <c r="A1921" s="122"/>
    </row>
    <row r="1922" ht="12.75">
      <c r="A1922" s="122"/>
    </row>
    <row r="1923" ht="12.75">
      <c r="A1923" s="122"/>
    </row>
    <row r="1924" ht="12.75">
      <c r="A1924" s="122"/>
    </row>
    <row r="1925" ht="12.75">
      <c r="A1925" s="122"/>
    </row>
    <row r="1926" ht="12.75">
      <c r="A1926" s="122"/>
    </row>
    <row r="1927" ht="12.75">
      <c r="A1927" s="122"/>
    </row>
    <row r="1928" ht="12.75">
      <c r="A1928" s="122"/>
    </row>
    <row r="1929" ht="12.75">
      <c r="A1929" s="122"/>
    </row>
    <row r="1930" ht="12.75">
      <c r="A1930" s="122"/>
    </row>
    <row r="1931" ht="12.75">
      <c r="A1931" s="122"/>
    </row>
    <row r="1932" ht="12.75">
      <c r="A1932" s="122"/>
    </row>
    <row r="1933" ht="12.75">
      <c r="A1933" s="122"/>
    </row>
    <row r="1934" ht="12.75">
      <c r="A1934" s="122"/>
    </row>
    <row r="1935" ht="12.75">
      <c r="A1935" s="122"/>
    </row>
  </sheetData>
  <hyperlinks>
    <hyperlink ref="A1" r:id="rId1" display="Common Data Set 2002-2003"/>
    <hyperlink ref="A3" r:id="rId2" display="Office of Institutional Research"/>
  </hyperlinks>
  <printOptions/>
  <pageMargins left="0.75" right="0.75" top="1" bottom="1" header="0.5" footer="0.5"/>
  <pageSetup horizontalDpi="600" verticalDpi="600" orientation="portrait" r:id="rId3"/>
  <headerFooter alignWithMargins="0">
    <oddHeader>&amp;CCommon Data Set 2002-2003</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K84"/>
  <sheetViews>
    <sheetView workbookViewId="0" topLeftCell="A1">
      <selection activeCell="A1" sqref="A1:G1"/>
    </sheetView>
  </sheetViews>
  <sheetFormatPr defaultColWidth="9.140625" defaultRowHeight="12.75"/>
  <cols>
    <col min="1" max="1" width="4.421875" style="435" customWidth="1"/>
    <col min="2" max="2" width="27.8515625" style="434" customWidth="1"/>
    <col min="3" max="3" width="12.421875" style="434" customWidth="1"/>
    <col min="4" max="4" width="16.140625" style="434" customWidth="1"/>
    <col min="5" max="5" width="16.8515625" style="434" customWidth="1"/>
    <col min="6" max="6" width="21.28125" style="434" customWidth="1"/>
    <col min="7" max="7" width="2.57421875" style="27" customWidth="1"/>
  </cols>
  <sheetData>
    <row r="1" spans="1:7" ht="23.25">
      <c r="A1" s="348" t="s">
        <v>76</v>
      </c>
      <c r="B1" s="348"/>
      <c r="C1" s="348"/>
      <c r="D1" s="348"/>
      <c r="E1" s="348"/>
      <c r="F1" s="348"/>
      <c r="G1" s="348"/>
    </row>
    <row r="2" spans="1:7" ht="18">
      <c r="A2" s="350" t="s">
        <v>74</v>
      </c>
      <c r="B2" s="350"/>
      <c r="C2" s="350"/>
      <c r="D2" s="350"/>
      <c r="E2" s="350"/>
      <c r="F2" s="350"/>
      <c r="G2" s="50"/>
    </row>
    <row r="3" spans="1:7" ht="27.75" customHeight="1">
      <c r="A3" s="309"/>
      <c r="B3" s="309"/>
      <c r="C3" s="309"/>
      <c r="D3" s="309"/>
      <c r="E3" s="309"/>
      <c r="F3" s="309"/>
      <c r="G3" s="54"/>
    </row>
    <row r="4" spans="1:7" ht="13.5" thickBot="1">
      <c r="A4" s="1" t="s">
        <v>50</v>
      </c>
      <c r="B4" s="206" t="s">
        <v>204</v>
      </c>
      <c r="C4" s="351"/>
      <c r="D4" s="351"/>
      <c r="E4" s="351"/>
      <c r="F4" s="351"/>
      <c r="G4" s="51"/>
    </row>
    <row r="5" spans="1:7" ht="13.5" thickTop="1">
      <c r="A5" s="1" t="s">
        <v>50</v>
      </c>
      <c r="B5" s="352"/>
      <c r="C5" s="207" t="s">
        <v>29</v>
      </c>
      <c r="D5" s="207"/>
      <c r="E5" s="207" t="s">
        <v>30</v>
      </c>
      <c r="F5" s="208"/>
      <c r="G5" s="51"/>
    </row>
    <row r="6" spans="1:11" ht="12.75">
      <c r="A6" s="1" t="s">
        <v>50</v>
      </c>
      <c r="B6" s="313"/>
      <c r="C6" s="38" t="s">
        <v>31</v>
      </c>
      <c r="D6" s="38" t="s">
        <v>32</v>
      </c>
      <c r="E6" s="38" t="s">
        <v>31</v>
      </c>
      <c r="F6" s="39" t="s">
        <v>32</v>
      </c>
      <c r="G6" s="51"/>
      <c r="K6" s="25" t="s">
        <v>382</v>
      </c>
    </row>
    <row r="7" spans="1:11" ht="12.75">
      <c r="A7" s="1" t="s">
        <v>50</v>
      </c>
      <c r="B7" s="139" t="s">
        <v>33</v>
      </c>
      <c r="C7" s="38"/>
      <c r="D7" s="38"/>
      <c r="E7" s="38"/>
      <c r="F7" s="39"/>
      <c r="G7" s="55"/>
      <c r="H7" s="31"/>
      <c r="K7" s="26">
        <f aca="true" t="shared" si="0" ref="K7:K21">SUM(C7:H7)</f>
        <v>0</v>
      </c>
    </row>
    <row r="8" spans="1:11" ht="25.5">
      <c r="A8" s="1" t="s">
        <v>50</v>
      </c>
      <c r="B8" s="353" t="s">
        <v>34</v>
      </c>
      <c r="C8" s="354">
        <v>595</v>
      </c>
      <c r="D8" s="354">
        <v>722</v>
      </c>
      <c r="E8" s="354">
        <v>1</v>
      </c>
      <c r="F8" s="355">
        <v>2</v>
      </c>
      <c r="G8" s="55"/>
      <c r="K8" s="26">
        <f t="shared" si="0"/>
        <v>1320</v>
      </c>
    </row>
    <row r="9" spans="1:11" ht="12.75">
      <c r="A9" s="1" t="s">
        <v>50</v>
      </c>
      <c r="B9" s="356" t="s">
        <v>35</v>
      </c>
      <c r="C9" s="354">
        <f>9+13+2</f>
        <v>24</v>
      </c>
      <c r="D9" s="354">
        <f>7+13+4</f>
        <v>24</v>
      </c>
      <c r="E9" s="354">
        <v>1</v>
      </c>
      <c r="F9" s="355">
        <v>0</v>
      </c>
      <c r="G9" s="55"/>
      <c r="K9" s="26">
        <f t="shared" si="0"/>
        <v>49</v>
      </c>
    </row>
    <row r="10" spans="1:11" ht="12.75">
      <c r="A10" s="1" t="s">
        <v>50</v>
      </c>
      <c r="B10" s="356" t="s">
        <v>36</v>
      </c>
      <c r="C10" s="354">
        <f>585+645+583</f>
        <v>1813</v>
      </c>
      <c r="D10" s="354">
        <f>777+861+779</f>
        <v>2417</v>
      </c>
      <c r="E10" s="354">
        <f>3+25</f>
        <v>28</v>
      </c>
      <c r="F10" s="355">
        <f>2+10+13</f>
        <v>25</v>
      </c>
      <c r="G10" s="56"/>
      <c r="H10" s="31"/>
      <c r="K10" s="26">
        <f t="shared" si="0"/>
        <v>4283</v>
      </c>
    </row>
    <row r="11" spans="1:11" ht="12.75">
      <c r="A11" s="1" t="s">
        <v>50</v>
      </c>
      <c r="B11" s="357" t="s">
        <v>37</v>
      </c>
      <c r="C11" s="358">
        <f>SUM(C8:C10)</f>
        <v>2432</v>
      </c>
      <c r="D11" s="358">
        <f>SUM(D8:D10)</f>
        <v>3163</v>
      </c>
      <c r="E11" s="358">
        <f>SUM(E8:E10)</f>
        <v>30</v>
      </c>
      <c r="F11" s="359">
        <f>SUM(F8:F10)</f>
        <v>27</v>
      </c>
      <c r="G11" s="55"/>
      <c r="K11" s="26">
        <f t="shared" si="0"/>
        <v>5652</v>
      </c>
    </row>
    <row r="12" spans="1:11" ht="25.5">
      <c r="A12" s="1" t="s">
        <v>50</v>
      </c>
      <c r="B12" s="353" t="s">
        <v>38</v>
      </c>
      <c r="C12" s="354">
        <v>4</v>
      </c>
      <c r="D12" s="354">
        <v>8</v>
      </c>
      <c r="E12" s="354">
        <v>12</v>
      </c>
      <c r="F12" s="355">
        <v>18</v>
      </c>
      <c r="G12" s="56"/>
      <c r="K12" s="26">
        <f t="shared" si="0"/>
        <v>42</v>
      </c>
    </row>
    <row r="13" spans="1:11" ht="12.75">
      <c r="A13" s="1" t="s">
        <v>50</v>
      </c>
      <c r="B13" s="357" t="s">
        <v>39</v>
      </c>
      <c r="C13" s="358">
        <f>SUM(C11:C12)</f>
        <v>2436</v>
      </c>
      <c r="D13" s="358">
        <f>SUM(D11:D12)</f>
        <v>3171</v>
      </c>
      <c r="E13" s="358">
        <f>SUM(E11:E12)</f>
        <v>42</v>
      </c>
      <c r="F13" s="359">
        <f>SUM(F11:F12)</f>
        <v>45</v>
      </c>
      <c r="G13" s="52"/>
      <c r="K13" s="26">
        <f t="shared" si="0"/>
        <v>5694</v>
      </c>
    </row>
    <row r="14" spans="1:11" ht="12.75">
      <c r="A14" s="1" t="s">
        <v>50</v>
      </c>
      <c r="B14" s="33" t="s">
        <v>40</v>
      </c>
      <c r="C14" s="360"/>
      <c r="D14" s="360"/>
      <c r="E14" s="360"/>
      <c r="F14" s="361"/>
      <c r="G14" s="53"/>
      <c r="K14" s="26">
        <f t="shared" si="0"/>
        <v>0</v>
      </c>
    </row>
    <row r="15" spans="1:11" ht="25.5">
      <c r="A15" s="1" t="s">
        <v>50</v>
      </c>
      <c r="B15" s="34" t="s">
        <v>301</v>
      </c>
      <c r="C15" s="362">
        <v>107</v>
      </c>
      <c r="D15" s="362">
        <v>84</v>
      </c>
      <c r="E15" s="362">
        <v>0</v>
      </c>
      <c r="F15" s="363">
        <v>0</v>
      </c>
      <c r="G15" s="53"/>
      <c r="K15" s="26">
        <f t="shared" si="0"/>
        <v>191</v>
      </c>
    </row>
    <row r="16" spans="1:11" ht="12.75">
      <c r="A16" s="1" t="s">
        <v>50</v>
      </c>
      <c r="B16" s="35" t="s">
        <v>302</v>
      </c>
      <c r="C16" s="362">
        <v>216</v>
      </c>
      <c r="D16" s="362">
        <v>152</v>
      </c>
      <c r="E16" s="362">
        <v>0</v>
      </c>
      <c r="F16" s="363">
        <v>0</v>
      </c>
      <c r="G16" s="57"/>
      <c r="K16" s="26">
        <f t="shared" si="0"/>
        <v>368</v>
      </c>
    </row>
    <row r="17" spans="1:11" ht="12.75">
      <c r="A17" s="1" t="s">
        <v>50</v>
      </c>
      <c r="B17" s="357" t="s">
        <v>303</v>
      </c>
      <c r="C17" s="364">
        <f>SUM(C15,C16)</f>
        <v>323</v>
      </c>
      <c r="D17" s="364">
        <f>SUM(D15,D16)</f>
        <v>236</v>
      </c>
      <c r="E17" s="364">
        <f>SUM(E15,E16)</f>
        <v>0</v>
      </c>
      <c r="F17" s="365">
        <f>SUM(F15,F16)</f>
        <v>0</v>
      </c>
      <c r="G17" s="52"/>
      <c r="K17" s="26">
        <f t="shared" si="0"/>
        <v>559</v>
      </c>
    </row>
    <row r="18" spans="1:11" ht="12.75">
      <c r="A18" s="1" t="s">
        <v>50</v>
      </c>
      <c r="B18" s="33" t="s">
        <v>304</v>
      </c>
      <c r="C18" s="360"/>
      <c r="D18" s="360"/>
      <c r="E18" s="360"/>
      <c r="F18" s="361"/>
      <c r="G18" s="53"/>
      <c r="K18" s="26">
        <f t="shared" si="0"/>
        <v>0</v>
      </c>
    </row>
    <row r="19" spans="1:11" ht="12.75">
      <c r="A19" s="1" t="s">
        <v>50</v>
      </c>
      <c r="B19" s="35" t="s">
        <v>305</v>
      </c>
      <c r="C19" s="366">
        <f>136+28</f>
        <v>164</v>
      </c>
      <c r="D19" s="366">
        <f>114+11</f>
        <v>125</v>
      </c>
      <c r="E19" s="366">
        <f>23+5</f>
        <v>28</v>
      </c>
      <c r="F19" s="367">
        <f>7+9</f>
        <v>16</v>
      </c>
      <c r="G19" s="53"/>
      <c r="K19" s="26">
        <f t="shared" si="0"/>
        <v>333</v>
      </c>
    </row>
    <row r="20" spans="1:11" ht="12.75">
      <c r="A20" s="1" t="s">
        <v>50</v>
      </c>
      <c r="B20" s="35" t="s">
        <v>36</v>
      </c>
      <c r="C20" s="366">
        <f>132+137</f>
        <v>269</v>
      </c>
      <c r="D20" s="366">
        <f>207+114</f>
        <v>321</v>
      </c>
      <c r="E20" s="366">
        <f>106+31</f>
        <v>137</v>
      </c>
      <c r="F20" s="367">
        <f>109+61</f>
        <v>170</v>
      </c>
      <c r="G20" s="53"/>
      <c r="K20" s="26">
        <f t="shared" si="0"/>
        <v>897</v>
      </c>
    </row>
    <row r="21" spans="1:11" ht="25.5">
      <c r="A21" s="1" t="s">
        <v>50</v>
      </c>
      <c r="B21" s="34" t="s">
        <v>306</v>
      </c>
      <c r="C21" s="366">
        <v>12</v>
      </c>
      <c r="D21" s="366">
        <v>4</v>
      </c>
      <c r="E21" s="366">
        <v>41</v>
      </c>
      <c r="F21" s="367">
        <v>105</v>
      </c>
      <c r="G21" s="57"/>
      <c r="K21" s="26">
        <f t="shared" si="0"/>
        <v>162</v>
      </c>
    </row>
    <row r="22" spans="1:11" ht="12.75">
      <c r="A22" s="1" t="s">
        <v>50</v>
      </c>
      <c r="B22" s="357" t="s">
        <v>307</v>
      </c>
      <c r="C22" s="364">
        <f>SUM(C19:C21)</f>
        <v>445</v>
      </c>
      <c r="D22" s="364">
        <f>SUM(D19:D21)</f>
        <v>450</v>
      </c>
      <c r="E22" s="364">
        <f>SUM(E19:E21)</f>
        <v>206</v>
      </c>
      <c r="F22" s="365">
        <f>SUM(F19:F21)</f>
        <v>291</v>
      </c>
      <c r="G22" s="58"/>
      <c r="K22" s="25"/>
    </row>
    <row r="23" spans="1:11" ht="12.75">
      <c r="A23" s="1" t="s">
        <v>50</v>
      </c>
      <c r="B23" s="368" t="s">
        <v>308</v>
      </c>
      <c r="C23" s="369"/>
      <c r="D23" s="369"/>
      <c r="E23" s="369"/>
      <c r="F23" s="370">
        <f>SUM(C13:F13)</f>
        <v>5694</v>
      </c>
      <c r="G23" s="59"/>
      <c r="K23" s="25"/>
    </row>
    <row r="24" spans="1:11" ht="12.75">
      <c r="A24" s="1" t="s">
        <v>50</v>
      </c>
      <c r="B24" s="368" t="s">
        <v>309</v>
      </c>
      <c r="C24" s="369"/>
      <c r="D24" s="369"/>
      <c r="E24" s="369"/>
      <c r="F24" s="371">
        <f>SUM(C17:F17)+SUM(C22:F22)</f>
        <v>1951</v>
      </c>
      <c r="G24" s="56"/>
      <c r="K24" s="26">
        <f>SUM(K12,K16,K21)</f>
        <v>572</v>
      </c>
    </row>
    <row r="25" spans="1:6" ht="13.5" thickBot="1">
      <c r="A25" s="1" t="s">
        <v>50</v>
      </c>
      <c r="B25" s="204" t="s">
        <v>310</v>
      </c>
      <c r="C25" s="205"/>
      <c r="D25" s="205"/>
      <c r="E25" s="205"/>
      <c r="F25" s="71">
        <f>SUM(F23:F24)</f>
        <v>7645</v>
      </c>
    </row>
    <row r="26" spans="1:7" ht="54" customHeight="1" thickTop="1">
      <c r="A26" s="372"/>
      <c r="B26" s="373"/>
      <c r="C26" s="373"/>
      <c r="D26" s="373"/>
      <c r="E26" s="373"/>
      <c r="F26" s="373"/>
      <c r="G26" s="54"/>
    </row>
    <row r="27" spans="1:7" ht="48" customHeight="1" thickBot="1">
      <c r="A27" s="1" t="s">
        <v>51</v>
      </c>
      <c r="B27" s="206" t="s">
        <v>205</v>
      </c>
      <c r="C27" s="351"/>
      <c r="D27" s="351"/>
      <c r="E27" s="351"/>
      <c r="F27" s="351"/>
      <c r="G27" s="60"/>
    </row>
    <row r="28" spans="1:7" ht="48.75" thickTop="1">
      <c r="A28" s="1" t="s">
        <v>51</v>
      </c>
      <c r="B28" s="374"/>
      <c r="C28" s="375"/>
      <c r="D28" s="137" t="s">
        <v>311</v>
      </c>
      <c r="E28" s="137" t="s">
        <v>395</v>
      </c>
      <c r="F28" s="138" t="s">
        <v>49</v>
      </c>
      <c r="G28" s="61"/>
    </row>
    <row r="29" spans="1:7" ht="12.75">
      <c r="A29" s="1" t="s">
        <v>51</v>
      </c>
      <c r="B29" s="376" t="s">
        <v>312</v>
      </c>
      <c r="C29" s="377"/>
      <c r="D29" s="378">
        <v>17</v>
      </c>
      <c r="E29" s="378">
        <v>74</v>
      </c>
      <c r="F29" s="379">
        <v>86</v>
      </c>
      <c r="G29" s="61"/>
    </row>
    <row r="30" spans="1:7" ht="12.75">
      <c r="A30" s="1" t="s">
        <v>51</v>
      </c>
      <c r="B30" s="380" t="s">
        <v>313</v>
      </c>
      <c r="C30" s="381"/>
      <c r="D30" s="382">
        <v>79</v>
      </c>
      <c r="E30" s="382">
        <v>281</v>
      </c>
      <c r="F30" s="383">
        <v>283</v>
      </c>
      <c r="G30" s="61"/>
    </row>
    <row r="31" spans="1:7" ht="12.75">
      <c r="A31" s="1" t="s">
        <v>51</v>
      </c>
      <c r="B31" s="376" t="s">
        <v>314</v>
      </c>
      <c r="C31" s="377"/>
      <c r="D31" s="378">
        <v>3</v>
      </c>
      <c r="E31" s="378">
        <v>19</v>
      </c>
      <c r="F31" s="379">
        <v>19</v>
      </c>
      <c r="G31" s="61"/>
    </row>
    <row r="32" spans="1:7" ht="12.75">
      <c r="A32" s="1" t="s">
        <v>51</v>
      </c>
      <c r="B32" s="380" t="s">
        <v>315</v>
      </c>
      <c r="C32" s="381"/>
      <c r="D32" s="382">
        <v>88</v>
      </c>
      <c r="E32" s="382">
        <v>405</v>
      </c>
      <c r="F32" s="383">
        <v>405</v>
      </c>
      <c r="G32" s="61"/>
    </row>
    <row r="33" spans="1:7" ht="12.75">
      <c r="A33" s="1" t="s">
        <v>51</v>
      </c>
      <c r="B33" s="376" t="s">
        <v>316</v>
      </c>
      <c r="C33" s="377"/>
      <c r="D33" s="378">
        <v>58</v>
      </c>
      <c r="E33" s="378">
        <v>181</v>
      </c>
      <c r="F33" s="379">
        <v>181</v>
      </c>
      <c r="G33" s="61"/>
    </row>
    <row r="34" spans="1:7" ht="12.75">
      <c r="A34" s="1" t="s">
        <v>51</v>
      </c>
      <c r="B34" s="380" t="s">
        <v>353</v>
      </c>
      <c r="C34" s="381"/>
      <c r="D34" s="382">
        <v>1075</v>
      </c>
      <c r="E34" s="382">
        <v>4692</v>
      </c>
      <c r="F34" s="383">
        <v>4720</v>
      </c>
      <c r="G34" s="61"/>
    </row>
    <row r="35" spans="1:7" ht="12.75">
      <c r="A35" s="1" t="s">
        <v>51</v>
      </c>
      <c r="B35" s="376" t="s">
        <v>354</v>
      </c>
      <c r="C35" s="377"/>
      <c r="D35" s="378"/>
      <c r="E35" s="378"/>
      <c r="F35" s="379"/>
      <c r="G35" s="62"/>
    </row>
    <row r="36" spans="1:6" ht="13.5" thickBot="1">
      <c r="A36" s="1" t="s">
        <v>51</v>
      </c>
      <c r="B36" s="202" t="s">
        <v>355</v>
      </c>
      <c r="C36" s="203"/>
      <c r="D36" s="384">
        <f>SUM(D29:D35)</f>
        <v>1320</v>
      </c>
      <c r="E36" s="384">
        <f>SUM(E29:E35)</f>
        <v>5652</v>
      </c>
      <c r="F36" s="385">
        <f>SUM(F29:F35)</f>
        <v>5694</v>
      </c>
    </row>
    <row r="37" spans="1:6" ht="13.5" thickTop="1">
      <c r="A37" s="386"/>
      <c r="B37" s="387"/>
      <c r="C37" s="387"/>
      <c r="D37" s="387"/>
      <c r="E37" s="387"/>
      <c r="F37" s="387"/>
    </row>
    <row r="38" spans="1:7" ht="15.75">
      <c r="A38" s="386"/>
      <c r="B38" s="144" t="s">
        <v>356</v>
      </c>
      <c r="C38" s="388"/>
      <c r="D38" s="388"/>
      <c r="E38" s="388"/>
      <c r="F38" s="388"/>
      <c r="G38" s="30"/>
    </row>
    <row r="39" spans="1:7" ht="13.5" thickBot="1">
      <c r="A39" s="1" t="s">
        <v>52</v>
      </c>
      <c r="B39" s="2" t="s">
        <v>206</v>
      </c>
      <c r="C39" s="373"/>
      <c r="D39" s="373"/>
      <c r="E39" s="373"/>
      <c r="F39" s="389"/>
      <c r="G39" s="30"/>
    </row>
    <row r="40" spans="1:7" ht="13.5" thickTop="1">
      <c r="A40" s="1" t="s">
        <v>52</v>
      </c>
      <c r="B40" s="140" t="s">
        <v>357</v>
      </c>
      <c r="C40" s="390"/>
      <c r="D40" s="373"/>
      <c r="E40" s="373"/>
      <c r="F40" s="389"/>
      <c r="G40" s="30"/>
    </row>
    <row r="41" spans="1:7" ht="12.75">
      <c r="A41" s="1" t="s">
        <v>52</v>
      </c>
      <c r="B41" s="37" t="s">
        <v>358</v>
      </c>
      <c r="C41" s="367"/>
      <c r="D41" s="373"/>
      <c r="E41" s="373"/>
      <c r="F41" s="389"/>
      <c r="G41" s="30"/>
    </row>
    <row r="42" spans="1:7" ht="12.75">
      <c r="A42" s="1" t="s">
        <v>52</v>
      </c>
      <c r="B42" s="141" t="s">
        <v>359</v>
      </c>
      <c r="C42" s="391">
        <v>1316</v>
      </c>
      <c r="D42" s="373"/>
      <c r="E42" s="373"/>
      <c r="F42" s="389"/>
      <c r="G42" s="30"/>
    </row>
    <row r="43" spans="1:7" ht="12.75">
      <c r="A43" s="1" t="s">
        <v>52</v>
      </c>
      <c r="B43" s="37" t="s">
        <v>360</v>
      </c>
      <c r="C43" s="367">
        <v>417</v>
      </c>
      <c r="D43" s="373"/>
      <c r="E43" s="373"/>
      <c r="F43" s="389"/>
      <c r="G43" s="30"/>
    </row>
    <row r="44" spans="1:7" ht="12.75">
      <c r="A44" s="1" t="s">
        <v>52</v>
      </c>
      <c r="B44" s="141" t="s">
        <v>361</v>
      </c>
      <c r="C44" s="391"/>
      <c r="D44" s="373"/>
      <c r="E44" s="373"/>
      <c r="F44" s="389"/>
      <c r="G44" s="30"/>
    </row>
    <row r="45" spans="1:7" ht="12.75">
      <c r="A45" s="1" t="s">
        <v>52</v>
      </c>
      <c r="B45" s="37" t="s">
        <v>362</v>
      </c>
      <c r="C45" s="367"/>
      <c r="D45" s="373"/>
      <c r="E45" s="373"/>
      <c r="F45" s="389"/>
      <c r="G45" s="30"/>
    </row>
    <row r="46" spans="1:7" ht="12.75">
      <c r="A46" s="1" t="s">
        <v>52</v>
      </c>
      <c r="B46" s="141" t="s">
        <v>363</v>
      </c>
      <c r="C46" s="391">
        <v>60</v>
      </c>
      <c r="D46" s="373"/>
      <c r="E46" s="373"/>
      <c r="F46" s="389"/>
      <c r="G46" s="30"/>
    </row>
    <row r="47" spans="1:7" ht="12.75">
      <c r="A47" s="1" t="s">
        <v>52</v>
      </c>
      <c r="B47" s="37" t="s">
        <v>364</v>
      </c>
      <c r="C47" s="367">
        <v>175</v>
      </c>
      <c r="D47" s="373"/>
      <c r="E47" s="373"/>
      <c r="F47" s="389"/>
      <c r="G47" s="30"/>
    </row>
    <row r="48" spans="1:7" ht="13.5" thickBot="1">
      <c r="A48" s="1" t="s">
        <v>52</v>
      </c>
      <c r="B48" s="142" t="s">
        <v>365</v>
      </c>
      <c r="C48" s="392"/>
      <c r="D48" s="328"/>
      <c r="E48" s="328"/>
      <c r="F48" s="393"/>
      <c r="G48" s="30"/>
    </row>
    <row r="49" spans="1:7" ht="13.5" thickTop="1">
      <c r="A49" s="1"/>
      <c r="B49" s="394" t="s">
        <v>956</v>
      </c>
      <c r="C49" s="191"/>
      <c r="D49" s="191"/>
      <c r="E49" s="328"/>
      <c r="F49" s="393"/>
      <c r="G49" s="30"/>
    </row>
    <row r="50" spans="1:6" ht="12.75">
      <c r="A50" s="1"/>
      <c r="B50" s="395"/>
      <c r="C50" s="45"/>
      <c r="D50" s="45"/>
      <c r="E50" s="328"/>
      <c r="F50" s="393"/>
    </row>
    <row r="51" spans="1:7" ht="12.75">
      <c r="A51" s="372"/>
      <c r="B51" s="373"/>
      <c r="C51" s="373"/>
      <c r="D51" s="328"/>
      <c r="E51" s="328"/>
      <c r="F51" s="373"/>
      <c r="G51" s="63"/>
    </row>
    <row r="52" spans="1:7" ht="42.75" customHeight="1">
      <c r="A52" s="372"/>
      <c r="B52" s="143" t="s">
        <v>780</v>
      </c>
      <c r="C52" s="396"/>
      <c r="D52" s="397"/>
      <c r="E52" s="397"/>
      <c r="F52" s="397"/>
      <c r="G52" s="63"/>
    </row>
    <row r="53" spans="1:7" ht="12.75">
      <c r="A53" s="372"/>
      <c r="B53" s="398" t="s">
        <v>860</v>
      </c>
      <c r="C53" s="398"/>
      <c r="D53" s="398"/>
      <c r="E53" s="398"/>
      <c r="F53" s="398"/>
      <c r="G53" s="63"/>
    </row>
    <row r="54" spans="1:7" ht="12.75">
      <c r="A54" s="399"/>
      <c r="B54" s="400"/>
      <c r="C54" s="400"/>
      <c r="D54" s="400"/>
      <c r="E54" s="400"/>
      <c r="F54" s="400"/>
      <c r="G54" s="64"/>
    </row>
    <row r="55" spans="1:10" ht="39.75" customHeight="1">
      <c r="A55" s="372"/>
      <c r="B55" s="192" t="s">
        <v>105</v>
      </c>
      <c r="C55" s="401"/>
      <c r="D55" s="373"/>
      <c r="E55" s="402"/>
      <c r="F55" s="402"/>
      <c r="G55" s="63"/>
      <c r="J55" s="27"/>
    </row>
    <row r="56" spans="1:7" ht="27" customHeight="1" thickBot="1">
      <c r="A56" s="372"/>
      <c r="B56" s="193" t="s">
        <v>208</v>
      </c>
      <c r="C56" s="398"/>
      <c r="D56" s="398"/>
      <c r="E56" s="398"/>
      <c r="F56" s="398"/>
      <c r="G56" s="61"/>
    </row>
    <row r="57" spans="1:7" ht="41.25" customHeight="1" thickTop="1">
      <c r="A57" s="1" t="s">
        <v>53</v>
      </c>
      <c r="B57" s="200" t="s">
        <v>209</v>
      </c>
      <c r="C57" s="201"/>
      <c r="D57" s="201"/>
      <c r="E57" s="403"/>
      <c r="F57" s="404">
        <v>1329</v>
      </c>
      <c r="G57" s="61"/>
    </row>
    <row r="58" spans="1:10" ht="26.25" customHeight="1">
      <c r="A58" s="1" t="s">
        <v>143</v>
      </c>
      <c r="B58" s="198" t="s">
        <v>210</v>
      </c>
      <c r="C58" s="405"/>
      <c r="D58" s="405"/>
      <c r="E58" s="406"/>
      <c r="F58" s="407">
        <v>1</v>
      </c>
      <c r="G58" s="65"/>
      <c r="J58" s="36">
        <f>F57-F58</f>
        <v>1328</v>
      </c>
    </row>
    <row r="59" spans="1:7" ht="25.5" customHeight="1">
      <c r="A59" s="1" t="s">
        <v>144</v>
      </c>
      <c r="B59" s="196" t="s">
        <v>211</v>
      </c>
      <c r="C59" s="408"/>
      <c r="D59" s="408"/>
      <c r="E59" s="409"/>
      <c r="F59" s="410">
        <v>1328</v>
      </c>
      <c r="G59" s="61"/>
    </row>
    <row r="60" spans="1:7" ht="27.75" customHeight="1">
      <c r="A60" s="1" t="s">
        <v>145</v>
      </c>
      <c r="B60" s="194" t="s">
        <v>212</v>
      </c>
      <c r="C60" s="411"/>
      <c r="D60" s="411"/>
      <c r="E60" s="412"/>
      <c r="F60" s="413">
        <v>1053</v>
      </c>
      <c r="G60" s="61"/>
    </row>
    <row r="61" spans="1:7" ht="30.75" customHeight="1">
      <c r="A61" s="1" t="s">
        <v>146</v>
      </c>
      <c r="B61" s="196" t="s">
        <v>213</v>
      </c>
      <c r="C61" s="408"/>
      <c r="D61" s="408"/>
      <c r="E61" s="409"/>
      <c r="F61" s="414">
        <v>133</v>
      </c>
      <c r="G61" s="61"/>
    </row>
    <row r="62" spans="1:10" ht="14.25" customHeight="1">
      <c r="A62" s="1" t="s">
        <v>147</v>
      </c>
      <c r="B62" s="198" t="s">
        <v>214</v>
      </c>
      <c r="C62" s="405"/>
      <c r="D62" s="405"/>
      <c r="E62" s="406"/>
      <c r="F62" s="415">
        <v>17</v>
      </c>
      <c r="G62" s="65"/>
      <c r="J62" s="36">
        <f>SUM(F60:F62)</f>
        <v>1203</v>
      </c>
    </row>
    <row r="63" spans="1:10" ht="15.75" customHeight="1" thickBot="1">
      <c r="A63" s="1" t="s">
        <v>148</v>
      </c>
      <c r="B63" s="196" t="s">
        <v>106</v>
      </c>
      <c r="C63" s="408"/>
      <c r="D63" s="408"/>
      <c r="E63" s="409"/>
      <c r="F63" s="410">
        <v>1203</v>
      </c>
      <c r="G63" s="65"/>
      <c r="J63" s="40">
        <f>J62/J58</f>
        <v>0.9058734939759037</v>
      </c>
    </row>
    <row r="64" spans="1:8" ht="15.75" customHeight="1" thickBot="1" thickTop="1">
      <c r="A64" s="1" t="s">
        <v>480</v>
      </c>
      <c r="B64" s="197" t="s">
        <v>215</v>
      </c>
      <c r="C64" s="416"/>
      <c r="D64" s="416"/>
      <c r="E64" s="417"/>
      <c r="F64" s="418">
        <f>F63/F59</f>
        <v>0.9058734939759037</v>
      </c>
      <c r="G64" s="65"/>
      <c r="H64" s="41"/>
    </row>
    <row r="65" spans="1:7" ht="13.5" hidden="1" thickTop="1">
      <c r="A65" s="1"/>
      <c r="B65" s="15"/>
      <c r="C65" s="419"/>
      <c r="D65" s="419"/>
      <c r="E65" s="419"/>
      <c r="F65" s="420"/>
      <c r="G65" s="67"/>
    </row>
    <row r="66" spans="1:7" ht="40.5" customHeight="1" hidden="1">
      <c r="A66" s="1" t="s">
        <v>773</v>
      </c>
      <c r="B66" s="421" t="s">
        <v>774</v>
      </c>
      <c r="C66" s="422"/>
      <c r="D66" s="422"/>
      <c r="E66" s="422"/>
      <c r="F66" s="390"/>
      <c r="G66" s="67"/>
    </row>
    <row r="67" spans="1:7" ht="27.75" customHeight="1" hidden="1">
      <c r="A67" s="42" t="s">
        <v>775</v>
      </c>
      <c r="B67" s="423" t="s">
        <v>776</v>
      </c>
      <c r="C67" s="424"/>
      <c r="D67" s="424"/>
      <c r="E67" s="424"/>
      <c r="F67" s="391"/>
      <c r="G67" s="67"/>
    </row>
    <row r="68" spans="1:7" ht="13.5" hidden="1" thickTop="1">
      <c r="A68" s="42" t="s">
        <v>777</v>
      </c>
      <c r="B68" s="423" t="s">
        <v>778</v>
      </c>
      <c r="C68" s="424"/>
      <c r="D68" s="424"/>
      <c r="E68" s="424"/>
      <c r="F68" s="391"/>
      <c r="G68" s="67"/>
    </row>
    <row r="69" spans="1:7" ht="13.5" hidden="1" thickTop="1">
      <c r="A69" s="42" t="s">
        <v>779</v>
      </c>
      <c r="B69" s="423" t="s">
        <v>67</v>
      </c>
      <c r="C69" s="424"/>
      <c r="D69" s="424"/>
      <c r="E69" s="424"/>
      <c r="F69" s="391"/>
      <c r="G69" s="67"/>
    </row>
    <row r="70" spans="1:7" ht="13.5" hidden="1" thickTop="1">
      <c r="A70" s="1" t="s">
        <v>68</v>
      </c>
      <c r="B70" s="423" t="s">
        <v>945</v>
      </c>
      <c r="C70" s="424"/>
      <c r="D70" s="424"/>
      <c r="E70" s="424"/>
      <c r="F70" s="391"/>
      <c r="G70" s="67"/>
    </row>
    <row r="71" spans="1:7" ht="24.75" customHeight="1" hidden="1">
      <c r="A71" s="1" t="s">
        <v>946</v>
      </c>
      <c r="B71" s="423" t="s">
        <v>947</v>
      </c>
      <c r="C71" s="424"/>
      <c r="D71" s="424"/>
      <c r="E71" s="424"/>
      <c r="F71" s="391"/>
      <c r="G71" s="67"/>
    </row>
    <row r="72" spans="1:7" ht="13.5" hidden="1" thickTop="1">
      <c r="A72" s="1" t="s">
        <v>948</v>
      </c>
      <c r="B72" s="423" t="s">
        <v>949</v>
      </c>
      <c r="C72" s="424"/>
      <c r="D72" s="424"/>
      <c r="E72" s="424"/>
      <c r="F72" s="391"/>
      <c r="G72" s="67"/>
    </row>
    <row r="73" spans="1:7" ht="13.5" hidden="1" thickTop="1">
      <c r="A73" s="1" t="s">
        <v>950</v>
      </c>
      <c r="B73" s="423" t="s">
        <v>951</v>
      </c>
      <c r="C73" s="424"/>
      <c r="D73" s="424"/>
      <c r="E73" s="424"/>
      <c r="F73" s="391"/>
      <c r="G73" s="67"/>
    </row>
    <row r="74" spans="1:7" ht="13.5" hidden="1" thickTop="1">
      <c r="A74" s="1" t="s">
        <v>952</v>
      </c>
      <c r="B74" s="423" t="s">
        <v>953</v>
      </c>
      <c r="C74" s="424"/>
      <c r="D74" s="424"/>
      <c r="E74" s="424"/>
      <c r="F74" s="391"/>
      <c r="G74" s="67"/>
    </row>
    <row r="75" spans="1:7" ht="14.25" thickBot="1" thickTop="1">
      <c r="A75" s="1" t="s">
        <v>954</v>
      </c>
      <c r="B75" s="425" t="s">
        <v>955</v>
      </c>
      <c r="C75" s="426"/>
      <c r="D75" s="426"/>
      <c r="E75" s="426"/>
      <c r="F75" s="392"/>
      <c r="G75" s="66"/>
    </row>
    <row r="76" spans="1:6" ht="13.5" thickTop="1">
      <c r="A76" s="372"/>
      <c r="B76" s="373"/>
      <c r="C76" s="373"/>
      <c r="D76" s="373"/>
      <c r="E76" s="373"/>
      <c r="F76" s="427"/>
    </row>
    <row r="78" spans="1:7" ht="65.25" customHeight="1">
      <c r="A78" s="372"/>
      <c r="B78" s="136" t="s">
        <v>781</v>
      </c>
      <c r="C78" s="396"/>
      <c r="D78" s="388"/>
      <c r="E78" s="388"/>
      <c r="F78" s="388"/>
      <c r="G78" s="68"/>
    </row>
    <row r="79" spans="1:8" ht="51.75" customHeight="1" thickBot="1">
      <c r="A79" s="372"/>
      <c r="B79" s="428" t="s">
        <v>207</v>
      </c>
      <c r="C79" s="428"/>
      <c r="D79" s="428"/>
      <c r="E79" s="428"/>
      <c r="F79" s="428"/>
      <c r="G79" s="65"/>
      <c r="H79" s="27"/>
    </row>
    <row r="80" spans="1:6" ht="14.25" thickBot="1" thickTop="1">
      <c r="A80" s="1"/>
      <c r="B80" s="429" t="s">
        <v>600</v>
      </c>
      <c r="C80" s="430"/>
      <c r="D80" s="430"/>
      <c r="E80" s="431"/>
      <c r="F80" s="432">
        <v>0.96</v>
      </c>
    </row>
    <row r="81" spans="1:6" ht="13.5" thickTop="1">
      <c r="A81" s="372"/>
      <c r="B81" s="373"/>
      <c r="C81" s="373"/>
      <c r="D81" s="373"/>
      <c r="E81" s="373"/>
      <c r="F81" s="373"/>
    </row>
    <row r="83" spans="1:2" ht="12.75">
      <c r="A83" s="372"/>
      <c r="B83" s="433" t="s">
        <v>141</v>
      </c>
    </row>
    <row r="84" ht="12.75">
      <c r="B84" s="433" t="s">
        <v>142</v>
      </c>
    </row>
  </sheetData>
  <mergeCells count="42">
    <mergeCell ref="A1:G1"/>
    <mergeCell ref="C5:D5"/>
    <mergeCell ref="E5:F5"/>
    <mergeCell ref="B23:E23"/>
    <mergeCell ref="B24:E24"/>
    <mergeCell ref="A2:F2"/>
    <mergeCell ref="B4:F4"/>
    <mergeCell ref="B25:E25"/>
    <mergeCell ref="B27:F27"/>
    <mergeCell ref="B28:C28"/>
    <mergeCell ref="B29:C29"/>
    <mergeCell ref="B30:C30"/>
    <mergeCell ref="B31:C31"/>
    <mergeCell ref="B32:C32"/>
    <mergeCell ref="B33:C33"/>
    <mergeCell ref="B34:C34"/>
    <mergeCell ref="B35:C35"/>
    <mergeCell ref="B36:C36"/>
    <mergeCell ref="B53:F53"/>
    <mergeCell ref="B55:C55"/>
    <mergeCell ref="B56:F56"/>
    <mergeCell ref="B49:D49"/>
    <mergeCell ref="B59:E59"/>
    <mergeCell ref="B57:E57"/>
    <mergeCell ref="B58:E58"/>
    <mergeCell ref="B61:E61"/>
    <mergeCell ref="B60:E60"/>
    <mergeCell ref="B79:F79"/>
    <mergeCell ref="B74:E74"/>
    <mergeCell ref="B75:E75"/>
    <mergeCell ref="B69:E69"/>
    <mergeCell ref="B70:E70"/>
    <mergeCell ref="B71:E71"/>
    <mergeCell ref="B72:E72"/>
    <mergeCell ref="B80:E80"/>
    <mergeCell ref="B62:E62"/>
    <mergeCell ref="B63:E63"/>
    <mergeCell ref="B64:E64"/>
    <mergeCell ref="B66:E66"/>
    <mergeCell ref="B67:E67"/>
    <mergeCell ref="B68:E68"/>
    <mergeCell ref="B73:E73"/>
  </mergeCells>
  <hyperlinks>
    <hyperlink ref="B84" r:id="rId1" display="Office of Institutional Research"/>
    <hyperlink ref="B83" r:id="rId2" display="Common Data Set 2002-2003"/>
  </hyperlinks>
  <printOptions horizontalCentered="1"/>
  <pageMargins left="0.25" right="0.25" top="1" bottom="1" header="0.5" footer="0.5"/>
  <pageSetup horizontalDpi="600" verticalDpi="600" orientation="portrait" r:id="rId3"/>
  <headerFooter alignWithMargins="0">
    <oddHeader>&amp;CCommon Data Set 2002-2003</oddHeader>
    <oddFooter>&amp;C&amp;A&amp;RPage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230"/>
  <sheetViews>
    <sheetView workbookViewId="0" topLeftCell="A1">
      <selection activeCell="A1" sqref="A1:G1"/>
    </sheetView>
  </sheetViews>
  <sheetFormatPr defaultColWidth="9.140625" defaultRowHeight="12.75"/>
  <cols>
    <col min="1" max="1" width="4.7109375" style="435" customWidth="1"/>
    <col min="2" max="2" width="27.00390625" style="434" customWidth="1"/>
    <col min="3" max="3" width="14.140625" style="434" customWidth="1"/>
    <col min="4" max="4" width="16.8515625" style="434" customWidth="1"/>
    <col min="5" max="5" width="16.28125" style="434" customWidth="1"/>
    <col min="6" max="6" width="13.421875" style="434" customWidth="1"/>
    <col min="7" max="7" width="9.140625" style="434" customWidth="1"/>
    <col min="9" max="9" width="13.8515625" style="0" customWidth="1"/>
  </cols>
  <sheetData>
    <row r="1" spans="1:7" ht="23.25">
      <c r="A1" s="348" t="s">
        <v>76</v>
      </c>
      <c r="B1" s="348"/>
      <c r="C1" s="348"/>
      <c r="D1" s="348"/>
      <c r="E1" s="348"/>
      <c r="F1" s="348"/>
      <c r="G1" s="348"/>
    </row>
    <row r="2" spans="1:7" ht="18">
      <c r="A2" s="350" t="s">
        <v>107</v>
      </c>
      <c r="B2" s="350"/>
      <c r="C2" s="350"/>
      <c r="D2" s="350"/>
      <c r="E2" s="350"/>
      <c r="F2" s="350"/>
      <c r="G2" s="373"/>
    </row>
    <row r="4" spans="1:7" ht="15.75">
      <c r="A4" s="327"/>
      <c r="B4" s="179" t="s">
        <v>108</v>
      </c>
      <c r="C4" s="437"/>
      <c r="D4" s="437"/>
      <c r="E4" s="437"/>
      <c r="F4" s="437"/>
      <c r="G4" s="373"/>
    </row>
    <row r="5" spans="1:7" ht="93" customHeight="1" thickBot="1">
      <c r="A5" s="1" t="s">
        <v>964</v>
      </c>
      <c r="B5" s="225" t="s">
        <v>12</v>
      </c>
      <c r="C5" s="225"/>
      <c r="D5" s="225"/>
      <c r="E5" s="225"/>
      <c r="F5" s="225"/>
      <c r="G5" s="373"/>
    </row>
    <row r="6" spans="1:7" ht="18" customHeight="1" thickTop="1">
      <c r="A6" s="1"/>
      <c r="B6" s="239"/>
      <c r="C6" s="240"/>
      <c r="D6" s="240"/>
      <c r="E6" s="241"/>
      <c r="F6" s="438"/>
      <c r="G6" s="373"/>
    </row>
    <row r="7" spans="1:7" ht="12.75" customHeight="1">
      <c r="A7" s="1" t="s">
        <v>964</v>
      </c>
      <c r="B7" s="196" t="s">
        <v>679</v>
      </c>
      <c r="C7" s="209"/>
      <c r="D7" s="210"/>
      <c r="E7" s="439">
        <v>3207</v>
      </c>
      <c r="F7" s="420"/>
      <c r="G7" s="373"/>
    </row>
    <row r="8" spans="1:10" ht="12.75">
      <c r="A8" s="1" t="s">
        <v>964</v>
      </c>
      <c r="B8" s="368" t="s">
        <v>680</v>
      </c>
      <c r="C8" s="369"/>
      <c r="D8" s="440"/>
      <c r="E8" s="441">
        <v>5710</v>
      </c>
      <c r="F8" s="420"/>
      <c r="G8" s="373"/>
      <c r="I8" s="28">
        <f>SUM(E7:E8)</f>
        <v>8917</v>
      </c>
      <c r="J8" t="s">
        <v>819</v>
      </c>
    </row>
    <row r="9" spans="1:7" ht="12.75">
      <c r="A9" s="1"/>
      <c r="B9" s="368"/>
      <c r="C9" s="369"/>
      <c r="D9" s="440"/>
      <c r="E9" s="441"/>
      <c r="F9" s="420"/>
      <c r="G9" s="373"/>
    </row>
    <row r="10" spans="1:7" ht="12.75">
      <c r="A10" s="1" t="s">
        <v>964</v>
      </c>
      <c r="B10" s="442" t="s">
        <v>681</v>
      </c>
      <c r="C10" s="443"/>
      <c r="D10" s="444"/>
      <c r="E10" s="445">
        <v>1365</v>
      </c>
      <c r="F10" s="420"/>
      <c r="G10" s="373"/>
    </row>
    <row r="11" spans="1:10" ht="12.75">
      <c r="A11" s="1" t="s">
        <v>964</v>
      </c>
      <c r="B11" s="368" t="s">
        <v>682</v>
      </c>
      <c r="C11" s="369"/>
      <c r="D11" s="440"/>
      <c r="E11" s="441">
        <v>1724</v>
      </c>
      <c r="F11" s="420"/>
      <c r="G11" s="373"/>
      <c r="I11" s="28">
        <f>SUM(E10:E11)</f>
        <v>3089</v>
      </c>
      <c r="J11" t="s">
        <v>658</v>
      </c>
    </row>
    <row r="12" spans="1:7" ht="12.75">
      <c r="A12" s="1"/>
      <c r="B12" s="368"/>
      <c r="C12" s="369"/>
      <c r="D12" s="440"/>
      <c r="E12" s="441"/>
      <c r="F12" s="420"/>
      <c r="G12" s="373"/>
    </row>
    <row r="13" spans="1:7" ht="12.75">
      <c r="A13" s="1" t="s">
        <v>964</v>
      </c>
      <c r="B13" s="442" t="s">
        <v>317</v>
      </c>
      <c r="C13" s="443"/>
      <c r="D13" s="444"/>
      <c r="E13" s="445">
        <v>595</v>
      </c>
      <c r="F13" s="420"/>
      <c r="G13" s="373"/>
    </row>
    <row r="14" spans="1:7" ht="12.75">
      <c r="A14" s="1" t="s">
        <v>964</v>
      </c>
      <c r="B14" s="446" t="s">
        <v>745</v>
      </c>
      <c r="C14" s="447"/>
      <c r="D14" s="448"/>
      <c r="E14" s="441">
        <v>1</v>
      </c>
      <c r="F14" s="420"/>
      <c r="G14" s="373"/>
    </row>
    <row r="15" spans="1:7" ht="12.75">
      <c r="A15" s="1"/>
      <c r="B15" s="368"/>
      <c r="C15" s="369"/>
      <c r="D15" s="440"/>
      <c r="E15" s="441"/>
      <c r="F15" s="420"/>
      <c r="G15" s="373"/>
    </row>
    <row r="16" spans="1:7" ht="12.75">
      <c r="A16" s="1" t="s">
        <v>964</v>
      </c>
      <c r="B16" s="449" t="s">
        <v>746</v>
      </c>
      <c r="C16" s="450"/>
      <c r="D16" s="451"/>
      <c r="E16" s="445">
        <v>722</v>
      </c>
      <c r="F16" s="420"/>
      <c r="G16" s="373"/>
    </row>
    <row r="17" spans="1:10" ht="13.5" thickBot="1">
      <c r="A17" s="1" t="s">
        <v>964</v>
      </c>
      <c r="B17" s="452" t="s">
        <v>747</v>
      </c>
      <c r="C17" s="453"/>
      <c r="D17" s="454"/>
      <c r="E17" s="455">
        <v>2</v>
      </c>
      <c r="F17" s="420"/>
      <c r="G17" s="373"/>
      <c r="I17" s="28">
        <f>SUM(E13:E17)</f>
        <v>1320</v>
      </c>
      <c r="J17" t="s">
        <v>659</v>
      </c>
    </row>
    <row r="18" spans="1:7" ht="13.5" thickTop="1">
      <c r="A18" s="372"/>
      <c r="B18" s="420"/>
      <c r="C18" s="420"/>
      <c r="D18" s="420"/>
      <c r="E18" s="420"/>
      <c r="F18" s="420"/>
      <c r="G18" s="373"/>
    </row>
    <row r="19" spans="1:9" ht="29.25" customHeight="1" thickBot="1">
      <c r="A19" s="1" t="s">
        <v>965</v>
      </c>
      <c r="B19" s="223" t="s">
        <v>767</v>
      </c>
      <c r="C19" s="223"/>
      <c r="D19" s="223"/>
      <c r="E19" s="223"/>
      <c r="F19" s="223"/>
      <c r="G19" s="373"/>
      <c r="H19" s="27"/>
      <c r="I19" s="27"/>
    </row>
    <row r="20" spans="1:7" ht="13.5" thickTop="1">
      <c r="A20" s="1"/>
      <c r="B20" s="456"/>
      <c r="C20" s="457"/>
      <c r="D20" s="458"/>
      <c r="E20" s="145" t="s">
        <v>459</v>
      </c>
      <c r="F20" s="146" t="s">
        <v>460</v>
      </c>
      <c r="G20" s="373"/>
    </row>
    <row r="21" spans="1:7" ht="12.75">
      <c r="A21" s="1" t="s">
        <v>965</v>
      </c>
      <c r="B21" s="442" t="s">
        <v>109</v>
      </c>
      <c r="C21" s="443"/>
      <c r="D21" s="444"/>
      <c r="E21" s="69" t="s">
        <v>770</v>
      </c>
      <c r="F21" s="459"/>
      <c r="G21" s="373"/>
    </row>
    <row r="22" spans="1:7" ht="12.75">
      <c r="A22" s="1" t="s">
        <v>965</v>
      </c>
      <c r="B22" s="368" t="s">
        <v>13</v>
      </c>
      <c r="C22" s="369"/>
      <c r="D22" s="440"/>
      <c r="E22" s="373"/>
      <c r="F22" s="460"/>
      <c r="G22" s="373"/>
    </row>
    <row r="23" spans="1:7" ht="12.75">
      <c r="A23" s="1" t="s">
        <v>965</v>
      </c>
      <c r="B23" s="442" t="s">
        <v>931</v>
      </c>
      <c r="C23" s="443"/>
      <c r="D23" s="444"/>
      <c r="E23" s="461">
        <v>1854</v>
      </c>
      <c r="F23" s="462"/>
      <c r="G23" s="328"/>
    </row>
    <row r="24" spans="1:7" ht="12.75">
      <c r="A24" s="1" t="s">
        <v>965</v>
      </c>
      <c r="B24" s="446" t="s">
        <v>932</v>
      </c>
      <c r="C24" s="447"/>
      <c r="D24" s="448"/>
      <c r="E24" s="463">
        <v>1278</v>
      </c>
      <c r="F24" s="460"/>
      <c r="G24" s="373"/>
    </row>
    <row r="25" spans="1:7" ht="13.5" thickBot="1">
      <c r="A25" s="1" t="s">
        <v>965</v>
      </c>
      <c r="B25" s="464" t="s">
        <v>933</v>
      </c>
      <c r="C25" s="465"/>
      <c r="D25" s="466"/>
      <c r="E25" s="467">
        <v>42</v>
      </c>
      <c r="F25" s="468"/>
      <c r="G25" s="373"/>
    </row>
    <row r="26" spans="1:7" ht="13.5" thickTop="1">
      <c r="A26" s="372"/>
      <c r="B26" s="469"/>
      <c r="C26" s="469"/>
      <c r="D26" s="469"/>
      <c r="E26" s="373"/>
      <c r="F26" s="373"/>
      <c r="G26" s="373"/>
    </row>
    <row r="27" spans="1:7" ht="15.75">
      <c r="A27" s="73"/>
      <c r="B27" s="74" t="s">
        <v>110</v>
      </c>
      <c r="C27" s="328"/>
      <c r="D27" s="328"/>
      <c r="E27" s="328"/>
      <c r="F27" s="373"/>
      <c r="G27" s="373"/>
    </row>
    <row r="28" spans="1:7" ht="13.5" thickBot="1">
      <c r="A28" s="75" t="s">
        <v>963</v>
      </c>
      <c r="B28" s="76" t="s">
        <v>111</v>
      </c>
      <c r="C28" s="328"/>
      <c r="D28" s="328"/>
      <c r="E28" s="328"/>
      <c r="F28" s="373"/>
      <c r="G28" s="373"/>
    </row>
    <row r="29" spans="1:7" ht="25.5" customHeight="1" thickTop="1">
      <c r="A29" s="1" t="s">
        <v>963</v>
      </c>
      <c r="B29" s="470" t="s">
        <v>112</v>
      </c>
      <c r="C29" s="471"/>
      <c r="D29" s="472"/>
      <c r="E29" s="373"/>
      <c r="F29" s="473"/>
      <c r="G29" s="373"/>
    </row>
    <row r="30" spans="1:7" ht="24.75" customHeight="1">
      <c r="A30" s="1" t="s">
        <v>963</v>
      </c>
      <c r="B30" s="196" t="s">
        <v>934</v>
      </c>
      <c r="C30" s="210"/>
      <c r="D30" s="459"/>
      <c r="E30" s="373"/>
      <c r="F30" s="473"/>
      <c r="G30" s="373"/>
    </row>
    <row r="31" spans="1:7" ht="12.75" customHeight="1" thickBot="1">
      <c r="A31" s="1" t="s">
        <v>963</v>
      </c>
      <c r="B31" s="474" t="s">
        <v>935</v>
      </c>
      <c r="C31" s="475"/>
      <c r="D31" s="476" t="s">
        <v>770</v>
      </c>
      <c r="E31" s="373"/>
      <c r="F31" s="473"/>
      <c r="G31" s="373"/>
    </row>
    <row r="32" spans="1:7" ht="13.5" thickTop="1">
      <c r="A32" s="372"/>
      <c r="B32" s="373"/>
      <c r="C32" s="373"/>
      <c r="D32" s="373"/>
      <c r="E32" s="373"/>
      <c r="F32" s="373"/>
      <c r="G32" s="373"/>
    </row>
    <row r="33" spans="1:7" ht="29.25" customHeight="1" thickBot="1">
      <c r="A33" s="1" t="s">
        <v>966</v>
      </c>
      <c r="B33" s="222" t="s">
        <v>113</v>
      </c>
      <c r="C33" s="222"/>
      <c r="D33" s="222"/>
      <c r="E33" s="222"/>
      <c r="F33" s="222"/>
      <c r="G33" s="373"/>
    </row>
    <row r="34" spans="1:7" ht="13.5" thickTop="1">
      <c r="A34" s="1" t="s">
        <v>966</v>
      </c>
      <c r="B34" s="477" t="s">
        <v>936</v>
      </c>
      <c r="C34" s="478"/>
      <c r="D34" s="479" t="s">
        <v>770</v>
      </c>
      <c r="E34" s="387"/>
      <c r="F34" s="480"/>
      <c r="G34" s="387"/>
    </row>
    <row r="35" spans="1:7" ht="12.75">
      <c r="A35" s="1" t="s">
        <v>966</v>
      </c>
      <c r="B35" s="255" t="s">
        <v>937</v>
      </c>
      <c r="C35" s="257"/>
      <c r="D35" s="481"/>
      <c r="E35" s="373"/>
      <c r="F35" s="473"/>
      <c r="G35" s="373"/>
    </row>
    <row r="36" spans="1:7" ht="12.75" customHeight="1" thickBot="1">
      <c r="A36" s="1" t="s">
        <v>966</v>
      </c>
      <c r="B36" s="482" t="s">
        <v>938</v>
      </c>
      <c r="C36" s="483"/>
      <c r="D36" s="484"/>
      <c r="E36" s="373"/>
      <c r="F36" s="473"/>
      <c r="G36" s="373"/>
    </row>
    <row r="37" spans="1:7" ht="13.5" thickTop="1">
      <c r="A37" s="372"/>
      <c r="B37" s="373"/>
      <c r="C37" s="373"/>
      <c r="D37" s="373"/>
      <c r="E37" s="373"/>
      <c r="F37" s="373"/>
      <c r="G37" s="373"/>
    </row>
    <row r="38" spans="1:7" ht="54.75" customHeight="1" thickBot="1">
      <c r="A38" s="1" t="s">
        <v>967</v>
      </c>
      <c r="B38" s="225" t="s">
        <v>957</v>
      </c>
      <c r="C38" s="225"/>
      <c r="D38" s="225"/>
      <c r="E38" s="225"/>
      <c r="F38" s="225"/>
      <c r="G38" s="373"/>
    </row>
    <row r="39" spans="1:7" ht="24.75" thickTop="1">
      <c r="A39" s="1" t="s">
        <v>967</v>
      </c>
      <c r="B39" s="485"/>
      <c r="C39" s="147" t="s">
        <v>114</v>
      </c>
      <c r="D39" s="148" t="s">
        <v>115</v>
      </c>
      <c r="E39" s="420"/>
      <c r="F39" s="420"/>
      <c r="G39" s="373"/>
    </row>
    <row r="40" spans="1:7" ht="12.75">
      <c r="A40" s="1" t="s">
        <v>967</v>
      </c>
      <c r="B40" s="486" t="s">
        <v>116</v>
      </c>
      <c r="C40" s="487"/>
      <c r="D40" s="488"/>
      <c r="E40" s="373"/>
      <c r="F40" s="420"/>
      <c r="G40" s="373"/>
    </row>
    <row r="41" spans="1:7" ht="12.75">
      <c r="A41" s="1" t="s">
        <v>967</v>
      </c>
      <c r="B41" s="489" t="s">
        <v>117</v>
      </c>
      <c r="C41" s="490"/>
      <c r="D41" s="491">
        <v>4</v>
      </c>
      <c r="E41" s="373"/>
      <c r="F41" s="420"/>
      <c r="G41" s="373"/>
    </row>
    <row r="42" spans="1:7" ht="12.75">
      <c r="A42" s="1" t="s">
        <v>967</v>
      </c>
      <c r="B42" s="486" t="s">
        <v>118</v>
      </c>
      <c r="C42" s="487"/>
      <c r="D42" s="492">
        <v>4</v>
      </c>
      <c r="E42" s="373"/>
      <c r="F42" s="420"/>
      <c r="G42" s="373"/>
    </row>
    <row r="43" spans="1:7" ht="12.75">
      <c r="A43" s="1" t="s">
        <v>967</v>
      </c>
      <c r="B43" s="489" t="s">
        <v>119</v>
      </c>
      <c r="C43" s="490"/>
      <c r="D43" s="491">
        <v>4</v>
      </c>
      <c r="E43" s="373"/>
      <c r="F43" s="420"/>
      <c r="G43" s="373"/>
    </row>
    <row r="44" spans="1:7" ht="12.75" customHeight="1">
      <c r="A44" s="1" t="s">
        <v>967</v>
      </c>
      <c r="B44" s="493" t="s">
        <v>120</v>
      </c>
      <c r="C44" s="487"/>
      <c r="D44" s="492">
        <v>3</v>
      </c>
      <c r="E44" s="373"/>
      <c r="F44" s="420"/>
      <c r="G44" s="373"/>
    </row>
    <row r="45" spans="1:7" ht="12.75">
      <c r="A45" s="1" t="s">
        <v>967</v>
      </c>
      <c r="B45" s="489" t="s">
        <v>121</v>
      </c>
      <c r="C45" s="490"/>
      <c r="D45" s="491">
        <v>4</v>
      </c>
      <c r="E45" s="373"/>
      <c r="F45" s="420"/>
      <c r="G45" s="373"/>
    </row>
    <row r="46" spans="1:7" ht="12.75">
      <c r="A46" s="1" t="s">
        <v>967</v>
      </c>
      <c r="B46" s="486" t="s">
        <v>122</v>
      </c>
      <c r="C46" s="487"/>
      <c r="D46" s="492">
        <v>4</v>
      </c>
      <c r="E46" s="373"/>
      <c r="F46" s="420"/>
      <c r="G46" s="373"/>
    </row>
    <row r="47" spans="1:7" ht="12.75">
      <c r="A47" s="1" t="s">
        <v>967</v>
      </c>
      <c r="B47" s="489" t="s">
        <v>123</v>
      </c>
      <c r="C47" s="490"/>
      <c r="D47" s="494"/>
      <c r="E47" s="373"/>
      <c r="F47" s="420"/>
      <c r="G47" s="373"/>
    </row>
    <row r="48" spans="1:7" ht="12.75">
      <c r="A48" s="1" t="s">
        <v>967</v>
      </c>
      <c r="B48" s="486" t="s">
        <v>124</v>
      </c>
      <c r="C48" s="487"/>
      <c r="D48" s="488"/>
      <c r="E48" s="373"/>
      <c r="F48" s="420"/>
      <c r="G48" s="373"/>
    </row>
    <row r="49" spans="1:7" ht="13.5" thickBot="1">
      <c r="A49" s="1" t="s">
        <v>967</v>
      </c>
      <c r="B49" s="495" t="s">
        <v>958</v>
      </c>
      <c r="C49" s="496"/>
      <c r="D49" s="497"/>
      <c r="E49" s="373"/>
      <c r="F49" s="420"/>
      <c r="G49" s="373"/>
    </row>
    <row r="50" spans="1:7" ht="13.5" thickTop="1">
      <c r="A50" s="372"/>
      <c r="B50" s="373"/>
      <c r="C50" s="373"/>
      <c r="D50" s="373"/>
      <c r="E50" s="373"/>
      <c r="F50" s="373"/>
      <c r="G50" s="373"/>
    </row>
    <row r="51" spans="1:7" ht="16.5" thickBot="1">
      <c r="A51" s="372"/>
      <c r="B51" s="180" t="s">
        <v>125</v>
      </c>
      <c r="C51" s="328"/>
      <c r="D51" s="328"/>
      <c r="E51" s="328"/>
      <c r="F51" s="328"/>
      <c r="G51" s="373"/>
    </row>
    <row r="52" spans="1:7" ht="38.25" customHeight="1" thickTop="1">
      <c r="A52" s="1" t="s">
        <v>968</v>
      </c>
      <c r="B52" s="230" t="s">
        <v>77</v>
      </c>
      <c r="C52" s="231"/>
      <c r="D52" s="231"/>
      <c r="E52" s="231"/>
      <c r="F52" s="232"/>
      <c r="G52" s="373"/>
    </row>
    <row r="53" spans="1:7" ht="12.75">
      <c r="A53" s="1" t="s">
        <v>968</v>
      </c>
      <c r="B53" s="449" t="s">
        <v>959</v>
      </c>
      <c r="C53" s="450"/>
      <c r="D53" s="451"/>
      <c r="E53" s="129"/>
      <c r="F53" s="498"/>
      <c r="G53" s="373"/>
    </row>
    <row r="54" spans="1:7" ht="12.75" customHeight="1">
      <c r="A54" s="1" t="s">
        <v>968</v>
      </c>
      <c r="B54" s="194" t="s">
        <v>960</v>
      </c>
      <c r="C54" s="211"/>
      <c r="D54" s="212"/>
      <c r="E54" s="7"/>
      <c r="F54" s="460"/>
      <c r="G54" s="373"/>
    </row>
    <row r="55" spans="1:7" ht="12.75">
      <c r="A55" s="1" t="s">
        <v>968</v>
      </c>
      <c r="B55" s="449" t="s">
        <v>961</v>
      </c>
      <c r="C55" s="450"/>
      <c r="D55" s="451"/>
      <c r="E55" s="129"/>
      <c r="F55" s="498"/>
      <c r="G55" s="373"/>
    </row>
    <row r="56" spans="1:7" ht="13.5" thickBot="1">
      <c r="A56" s="1" t="s">
        <v>968</v>
      </c>
      <c r="B56" s="499" t="s">
        <v>962</v>
      </c>
      <c r="C56" s="500"/>
      <c r="D56" s="501"/>
      <c r="E56" s="496"/>
      <c r="F56" s="502"/>
      <c r="G56" s="373"/>
    </row>
    <row r="57" spans="1:7" ht="13.5" thickTop="1">
      <c r="A57" s="372"/>
      <c r="B57" s="469"/>
      <c r="C57" s="469"/>
      <c r="D57" s="469"/>
      <c r="E57" s="373"/>
      <c r="F57" s="373"/>
      <c r="G57" s="373"/>
    </row>
    <row r="58" spans="1:7" ht="28.5" customHeight="1" thickBot="1">
      <c r="A58" s="1" t="s">
        <v>969</v>
      </c>
      <c r="B58" s="226" t="s">
        <v>633</v>
      </c>
      <c r="C58" s="226"/>
      <c r="D58" s="226"/>
      <c r="E58" s="226"/>
      <c r="F58" s="226"/>
      <c r="G58" s="373"/>
    </row>
    <row r="59" spans="1:7" ht="20.25" customHeight="1" thickTop="1">
      <c r="A59" s="1" t="s">
        <v>969</v>
      </c>
      <c r="B59" s="503"/>
      <c r="C59" s="149" t="s">
        <v>634</v>
      </c>
      <c r="D59" s="150" t="s">
        <v>635</v>
      </c>
      <c r="E59" s="150" t="s">
        <v>636</v>
      </c>
      <c r="F59" s="151" t="s">
        <v>637</v>
      </c>
      <c r="G59" s="373"/>
    </row>
    <row r="60" spans="1:7" ht="15">
      <c r="A60" s="1" t="s">
        <v>969</v>
      </c>
      <c r="B60" s="85" t="s">
        <v>638</v>
      </c>
      <c r="C60" s="504"/>
      <c r="D60" s="504"/>
      <c r="E60" s="504"/>
      <c r="F60" s="505"/>
      <c r="G60" s="506"/>
    </row>
    <row r="61" spans="1:7" ht="12.75">
      <c r="A61" s="1" t="s">
        <v>969</v>
      </c>
      <c r="B61" s="507" t="s">
        <v>639</v>
      </c>
      <c r="C61" s="508" t="s">
        <v>634</v>
      </c>
      <c r="D61" s="509"/>
      <c r="E61" s="509"/>
      <c r="F61" s="96"/>
      <c r="G61" s="373"/>
    </row>
    <row r="62" spans="1:7" ht="12.75">
      <c r="A62" s="1" t="s">
        <v>969</v>
      </c>
      <c r="B62" s="507" t="s">
        <v>640</v>
      </c>
      <c r="C62" s="509"/>
      <c r="D62" s="508" t="s">
        <v>635</v>
      </c>
      <c r="E62" s="509"/>
      <c r="F62" s="96"/>
      <c r="G62" s="373"/>
    </row>
    <row r="63" spans="1:7" ht="12.75">
      <c r="A63" s="1" t="s">
        <v>969</v>
      </c>
      <c r="B63" s="507" t="s">
        <v>641</v>
      </c>
      <c r="C63" s="509"/>
      <c r="D63" s="509"/>
      <c r="E63" s="508" t="s">
        <v>636</v>
      </c>
      <c r="F63" s="96"/>
      <c r="G63" s="373"/>
    </row>
    <row r="64" spans="1:7" ht="12.75">
      <c r="A64" s="1" t="s">
        <v>969</v>
      </c>
      <c r="B64" s="507" t="s">
        <v>642</v>
      </c>
      <c r="C64" s="509"/>
      <c r="D64" s="508" t="s">
        <v>635</v>
      </c>
      <c r="E64" s="509"/>
      <c r="F64" s="96"/>
      <c r="G64" s="373"/>
    </row>
    <row r="65" spans="1:7" ht="12.75">
      <c r="A65" s="1" t="s">
        <v>969</v>
      </c>
      <c r="B65" s="507" t="s">
        <v>643</v>
      </c>
      <c r="C65" s="509"/>
      <c r="D65" s="508" t="s">
        <v>635</v>
      </c>
      <c r="E65" s="509"/>
      <c r="F65" s="96"/>
      <c r="G65" s="373"/>
    </row>
    <row r="66" spans="1:7" ht="15">
      <c r="A66" s="1" t="s">
        <v>969</v>
      </c>
      <c r="B66" s="85" t="s">
        <v>644</v>
      </c>
      <c r="C66" s="510"/>
      <c r="D66" s="510"/>
      <c r="E66" s="510"/>
      <c r="F66" s="511"/>
      <c r="G66" s="506"/>
    </row>
    <row r="67" spans="1:7" ht="12.75" customHeight="1">
      <c r="A67" s="1" t="s">
        <v>969</v>
      </c>
      <c r="B67" s="507" t="s">
        <v>645</v>
      </c>
      <c r="C67" s="509"/>
      <c r="D67" s="509"/>
      <c r="E67" s="509"/>
      <c r="F67" s="512" t="s">
        <v>637</v>
      </c>
      <c r="G67" s="373"/>
    </row>
    <row r="68" spans="1:7" ht="12.75">
      <c r="A68" s="1" t="s">
        <v>969</v>
      </c>
      <c r="B68" s="507" t="s">
        <v>221</v>
      </c>
      <c r="C68" s="509"/>
      <c r="D68" s="508" t="s">
        <v>635</v>
      </c>
      <c r="E68" s="509"/>
      <c r="F68" s="96"/>
      <c r="G68" s="373"/>
    </row>
    <row r="69" spans="1:7" ht="12.75">
      <c r="A69" s="1" t="s">
        <v>969</v>
      </c>
      <c r="B69" s="507" t="s">
        <v>222</v>
      </c>
      <c r="C69" s="509"/>
      <c r="D69" s="509"/>
      <c r="E69" s="508" t="s">
        <v>636</v>
      </c>
      <c r="F69" s="96"/>
      <c r="G69" s="373"/>
    </row>
    <row r="70" spans="1:7" ht="12.75">
      <c r="A70" s="1" t="s">
        <v>969</v>
      </c>
      <c r="B70" s="507" t="s">
        <v>223</v>
      </c>
      <c r="C70" s="509"/>
      <c r="D70" s="509"/>
      <c r="E70" s="508" t="s">
        <v>636</v>
      </c>
      <c r="F70" s="96"/>
      <c r="G70" s="373"/>
    </row>
    <row r="71" spans="1:7" ht="12.75">
      <c r="A71" s="1" t="s">
        <v>969</v>
      </c>
      <c r="B71" s="507" t="s">
        <v>224</v>
      </c>
      <c r="C71" s="509"/>
      <c r="D71" s="508" t="s">
        <v>635</v>
      </c>
      <c r="E71" s="509"/>
      <c r="F71" s="96"/>
      <c r="G71" s="373"/>
    </row>
    <row r="72" spans="1:7" ht="12.75">
      <c r="A72" s="1" t="s">
        <v>969</v>
      </c>
      <c r="B72" s="507" t="s">
        <v>225</v>
      </c>
      <c r="C72" s="509"/>
      <c r="D72" s="509"/>
      <c r="E72" s="508" t="s">
        <v>636</v>
      </c>
      <c r="F72" s="96"/>
      <c r="G72" s="373"/>
    </row>
    <row r="73" spans="1:7" ht="12.75">
      <c r="A73" s="1" t="s">
        <v>969</v>
      </c>
      <c r="B73" s="507" t="s">
        <v>226</v>
      </c>
      <c r="C73" s="508" t="s">
        <v>634</v>
      </c>
      <c r="D73" s="509"/>
      <c r="E73" s="509"/>
      <c r="F73" s="96"/>
      <c r="G73" s="373"/>
    </row>
    <row r="74" spans="1:7" ht="25.5">
      <c r="A74" s="1" t="s">
        <v>969</v>
      </c>
      <c r="B74" s="513" t="s">
        <v>227</v>
      </c>
      <c r="C74" s="509"/>
      <c r="D74" s="509"/>
      <c r="E74" s="509"/>
      <c r="F74" s="512" t="s">
        <v>637</v>
      </c>
      <c r="G74" s="373"/>
    </row>
    <row r="75" spans="1:7" ht="12.75">
      <c r="A75" s="1" t="s">
        <v>969</v>
      </c>
      <c r="B75" s="507" t="s">
        <v>228</v>
      </c>
      <c r="C75" s="509"/>
      <c r="D75" s="509"/>
      <c r="E75" s="508" t="s">
        <v>636</v>
      </c>
      <c r="F75" s="96"/>
      <c r="G75" s="373"/>
    </row>
    <row r="76" spans="1:7" ht="12.75">
      <c r="A76" s="1" t="s">
        <v>969</v>
      </c>
      <c r="B76" s="507" t="s">
        <v>229</v>
      </c>
      <c r="C76" s="509"/>
      <c r="D76" s="509"/>
      <c r="E76" s="508" t="s">
        <v>636</v>
      </c>
      <c r="F76" s="96"/>
      <c r="G76" s="373"/>
    </row>
    <row r="77" spans="1:7" ht="13.5" thickBot="1">
      <c r="A77" s="1" t="s">
        <v>969</v>
      </c>
      <c r="B77" s="514" t="s">
        <v>230</v>
      </c>
      <c r="C77" s="515"/>
      <c r="D77" s="515"/>
      <c r="E77" s="516" t="s">
        <v>636</v>
      </c>
      <c r="F77" s="517"/>
      <c r="G77" s="373"/>
    </row>
    <row r="78" spans="1:7" ht="13.5" thickTop="1">
      <c r="A78" s="372"/>
      <c r="B78" s="373"/>
      <c r="C78" s="373"/>
      <c r="D78" s="373"/>
      <c r="E78" s="373"/>
      <c r="F78" s="373"/>
      <c r="G78" s="373"/>
    </row>
    <row r="79" spans="1:7" ht="15.75">
      <c r="A79" s="372"/>
      <c r="B79" s="3" t="s">
        <v>231</v>
      </c>
      <c r="C79" s="373"/>
      <c r="D79" s="373"/>
      <c r="E79" s="373"/>
      <c r="F79" s="373"/>
      <c r="G79" s="373"/>
    </row>
    <row r="80" spans="1:8" ht="13.5" thickBot="1">
      <c r="A80" s="1" t="s">
        <v>970</v>
      </c>
      <c r="B80" s="2" t="s">
        <v>65</v>
      </c>
      <c r="C80" s="518"/>
      <c r="D80" s="518"/>
      <c r="E80" s="518"/>
      <c r="F80" s="518"/>
      <c r="G80" s="518"/>
      <c r="H80" s="11"/>
    </row>
    <row r="81" spans="1:8" ht="13.5" thickTop="1">
      <c r="A81" s="1"/>
      <c r="B81" s="519"/>
      <c r="C81" s="520"/>
      <c r="D81" s="521"/>
      <c r="E81" s="43" t="s">
        <v>459</v>
      </c>
      <c r="F81" s="44" t="s">
        <v>460</v>
      </c>
      <c r="G81" s="518"/>
      <c r="H81" s="11"/>
    </row>
    <row r="82" spans="1:8" ht="39.75" customHeight="1" thickBot="1">
      <c r="A82" s="1" t="s">
        <v>66</v>
      </c>
      <c r="B82" s="197" t="s">
        <v>366</v>
      </c>
      <c r="C82" s="213"/>
      <c r="D82" s="221"/>
      <c r="E82" s="522" t="s">
        <v>770</v>
      </c>
      <c r="F82" s="523"/>
      <c r="G82" s="518"/>
      <c r="H82" s="10"/>
    </row>
    <row r="83" spans="1:8" ht="26.25" customHeight="1" thickBot="1" thickTop="1">
      <c r="A83" s="1" t="s">
        <v>66</v>
      </c>
      <c r="B83" s="524" t="s">
        <v>451</v>
      </c>
      <c r="C83" s="524"/>
      <c r="D83" s="524"/>
      <c r="E83" s="524"/>
      <c r="F83" s="524"/>
      <c r="G83" s="525"/>
      <c r="H83" s="12"/>
    </row>
    <row r="84" spans="1:8" ht="12.75" customHeight="1" thickTop="1">
      <c r="A84" s="1"/>
      <c r="B84" s="78"/>
      <c r="C84" s="526" t="s">
        <v>133</v>
      </c>
      <c r="D84" s="527"/>
      <c r="E84" s="527"/>
      <c r="F84" s="527"/>
      <c r="G84" s="528"/>
      <c r="H84" s="12"/>
    </row>
    <row r="85" spans="1:8" ht="24" customHeight="1">
      <c r="A85" s="1"/>
      <c r="B85" s="152"/>
      <c r="C85" s="529" t="s">
        <v>936</v>
      </c>
      <c r="D85" s="529" t="s">
        <v>937</v>
      </c>
      <c r="E85" s="529" t="s">
        <v>457</v>
      </c>
      <c r="F85" s="153" t="s">
        <v>134</v>
      </c>
      <c r="G85" s="530" t="s">
        <v>135</v>
      </c>
      <c r="H85" s="12"/>
    </row>
    <row r="86" spans="1:8" ht="12.75" customHeight="1">
      <c r="A86" s="1"/>
      <c r="B86" s="531" t="s">
        <v>985</v>
      </c>
      <c r="C86" s="532"/>
      <c r="D86" s="532"/>
      <c r="E86" s="532"/>
      <c r="F86" s="532"/>
      <c r="G86" s="533"/>
      <c r="H86" s="12"/>
    </row>
    <row r="87" spans="1:8" ht="12.75" customHeight="1">
      <c r="A87" s="1"/>
      <c r="B87" s="534" t="s">
        <v>63</v>
      </c>
      <c r="C87" s="535"/>
      <c r="D87" s="535"/>
      <c r="E87" s="535"/>
      <c r="F87" s="535"/>
      <c r="G87" s="536"/>
      <c r="H87" s="12"/>
    </row>
    <row r="88" spans="1:8" ht="12.75" customHeight="1">
      <c r="A88" s="1"/>
      <c r="B88" s="531" t="s">
        <v>136</v>
      </c>
      <c r="C88" s="537" t="s">
        <v>770</v>
      </c>
      <c r="D88" s="538"/>
      <c r="E88" s="532"/>
      <c r="F88" s="532"/>
      <c r="G88" s="533"/>
      <c r="H88" s="12"/>
    </row>
    <row r="89" spans="1:8" ht="12.75" customHeight="1">
      <c r="A89" s="1"/>
      <c r="B89" s="534" t="s">
        <v>439</v>
      </c>
      <c r="C89" s="539"/>
      <c r="D89" s="539"/>
      <c r="E89" s="535"/>
      <c r="F89" s="535"/>
      <c r="G89" s="536"/>
      <c r="H89" s="12"/>
    </row>
    <row r="90" spans="1:8" ht="12.75" customHeight="1">
      <c r="A90" s="1"/>
      <c r="B90" s="531" t="s">
        <v>440</v>
      </c>
      <c r="C90" s="538"/>
      <c r="D90" s="538"/>
      <c r="E90" s="532"/>
      <c r="F90" s="532"/>
      <c r="G90" s="533"/>
      <c r="H90" s="12"/>
    </row>
    <row r="91" spans="1:8" ht="12.75" customHeight="1">
      <c r="A91" s="1"/>
      <c r="B91" s="534" t="s">
        <v>441</v>
      </c>
      <c r="C91" s="539"/>
      <c r="D91" s="539"/>
      <c r="E91" s="535"/>
      <c r="F91" s="535"/>
      <c r="G91" s="536"/>
      <c r="H91" s="12"/>
    </row>
    <row r="92" spans="1:8" ht="12.75" customHeight="1">
      <c r="A92" s="1"/>
      <c r="B92" s="531" t="s">
        <v>442</v>
      </c>
      <c r="C92" s="538"/>
      <c r="D92" s="538"/>
      <c r="E92" s="532"/>
      <c r="F92" s="532"/>
      <c r="G92" s="533"/>
      <c r="H92" s="12"/>
    </row>
    <row r="93" spans="1:8" ht="12.75" customHeight="1" thickBot="1">
      <c r="A93" s="1"/>
      <c r="B93" s="540" t="s">
        <v>64</v>
      </c>
      <c r="C93" s="541"/>
      <c r="D93" s="542" t="s">
        <v>770</v>
      </c>
      <c r="E93" s="543"/>
      <c r="F93" s="543"/>
      <c r="G93" s="544"/>
      <c r="H93" s="12"/>
    </row>
    <row r="94" spans="1:8" ht="13.5" thickTop="1">
      <c r="A94" s="1"/>
      <c r="B94" s="545"/>
      <c r="C94" s="546"/>
      <c r="D94" s="546"/>
      <c r="E94" s="546"/>
      <c r="F94" s="546"/>
      <c r="G94" s="525"/>
      <c r="H94" s="12"/>
    </row>
    <row r="95" spans="1:8" ht="13.5" thickBot="1">
      <c r="A95" s="1" t="s">
        <v>66</v>
      </c>
      <c r="B95" s="547" t="s">
        <v>78</v>
      </c>
      <c r="C95" s="547"/>
      <c r="D95" s="547"/>
      <c r="E95" s="547"/>
      <c r="F95" s="547"/>
      <c r="G95" s="525"/>
      <c r="H95" s="12"/>
    </row>
    <row r="96" spans="1:8" ht="13.5" thickTop="1">
      <c r="A96" s="1"/>
      <c r="B96" s="548"/>
      <c r="C96" s="43" t="s">
        <v>459</v>
      </c>
      <c r="D96" s="44" t="s">
        <v>460</v>
      </c>
      <c r="E96" s="438"/>
      <c r="F96" s="438"/>
      <c r="G96" s="525"/>
      <c r="H96" s="12"/>
    </row>
    <row r="97" spans="1:8" ht="12.75">
      <c r="A97" s="1" t="s">
        <v>66</v>
      </c>
      <c r="B97" s="549" t="s">
        <v>452</v>
      </c>
      <c r="C97" s="550" t="s">
        <v>770</v>
      </c>
      <c r="D97" s="536"/>
      <c r="E97" s="525"/>
      <c r="F97" s="525"/>
      <c r="G97" s="525"/>
      <c r="H97" s="12"/>
    </row>
    <row r="98" spans="1:8" ht="13.5" thickBot="1">
      <c r="A98" s="1" t="s">
        <v>66</v>
      </c>
      <c r="B98" s="551" t="s">
        <v>453</v>
      </c>
      <c r="C98" s="552" t="s">
        <v>770</v>
      </c>
      <c r="D98" s="553"/>
      <c r="E98" s="525"/>
      <c r="F98" s="525"/>
      <c r="G98" s="525"/>
      <c r="H98" s="12"/>
    </row>
    <row r="99" spans="1:8" ht="13.5" thickTop="1">
      <c r="A99" s="1"/>
      <c r="B99" s="554"/>
      <c r="C99" s="555"/>
      <c r="D99" s="525"/>
      <c r="E99" s="525"/>
      <c r="F99" s="525"/>
      <c r="G99" s="525"/>
      <c r="H99" s="12"/>
    </row>
    <row r="100" spans="1:8" ht="24.75" customHeight="1" thickBot="1">
      <c r="A100" s="1" t="s">
        <v>454</v>
      </c>
      <c r="B100" s="556" t="s">
        <v>455</v>
      </c>
      <c r="C100" s="556"/>
      <c r="D100" s="556"/>
      <c r="E100" s="556"/>
      <c r="F100" s="556"/>
      <c r="G100" s="525"/>
      <c r="H100" s="12"/>
    </row>
    <row r="101" spans="1:8" ht="13.5" thickTop="1">
      <c r="A101" s="1" t="s">
        <v>454</v>
      </c>
      <c r="B101" s="78"/>
      <c r="C101" s="526" t="s">
        <v>456</v>
      </c>
      <c r="D101" s="527"/>
      <c r="E101" s="528"/>
      <c r="F101" s="518"/>
      <c r="G101" s="525"/>
      <c r="H101" s="12"/>
    </row>
    <row r="102" spans="1:8" ht="24" customHeight="1">
      <c r="A102" s="1" t="s">
        <v>454</v>
      </c>
      <c r="B102" s="152"/>
      <c r="C102" s="529" t="s">
        <v>936</v>
      </c>
      <c r="D102" s="529" t="s">
        <v>937</v>
      </c>
      <c r="E102" s="557" t="s">
        <v>457</v>
      </c>
      <c r="F102" s="11"/>
      <c r="G102" s="525"/>
      <c r="H102" s="12"/>
    </row>
    <row r="103" spans="1:8" ht="12.75">
      <c r="A103" s="1" t="s">
        <v>454</v>
      </c>
      <c r="B103" s="159" t="s">
        <v>985</v>
      </c>
      <c r="C103" s="558"/>
      <c r="D103" s="558"/>
      <c r="E103" s="559"/>
      <c r="F103" s="11"/>
      <c r="G103" s="525"/>
      <c r="H103" s="12"/>
    </row>
    <row r="104" spans="1:7" ht="12.75">
      <c r="A104" s="1" t="s">
        <v>454</v>
      </c>
      <c r="B104" s="88" t="s">
        <v>64</v>
      </c>
      <c r="C104" s="560"/>
      <c r="D104" s="561" t="s">
        <v>770</v>
      </c>
      <c r="E104" s="562"/>
      <c r="F104" s="11"/>
      <c r="G104" s="373"/>
    </row>
    <row r="105" spans="1:7" ht="12.75">
      <c r="A105" s="1" t="s">
        <v>454</v>
      </c>
      <c r="B105" s="159" t="s">
        <v>63</v>
      </c>
      <c r="C105" s="558"/>
      <c r="D105" s="558"/>
      <c r="E105" s="559"/>
      <c r="F105" s="11"/>
      <c r="G105" s="373"/>
    </row>
    <row r="106" spans="1:7" ht="13.5" thickBot="1">
      <c r="A106" s="1" t="s">
        <v>454</v>
      </c>
      <c r="B106" s="89" t="s">
        <v>458</v>
      </c>
      <c r="C106" s="563"/>
      <c r="D106" s="563"/>
      <c r="E106" s="564"/>
      <c r="F106" s="11"/>
      <c r="G106" s="373"/>
    </row>
    <row r="107" spans="1:7" ht="14.25" thickBot="1" thickTop="1">
      <c r="A107" s="372"/>
      <c r="B107" s="373"/>
      <c r="C107" s="565"/>
      <c r="D107" s="566"/>
      <c r="E107" s="420"/>
      <c r="F107" s="473"/>
      <c r="G107" s="373"/>
    </row>
    <row r="108" spans="1:7" ht="27" customHeight="1" thickTop="1">
      <c r="A108" s="1" t="s">
        <v>462</v>
      </c>
      <c r="B108" s="236" t="s">
        <v>461</v>
      </c>
      <c r="C108" s="237"/>
      <c r="D108" s="238"/>
      <c r="E108" s="331" t="s">
        <v>488</v>
      </c>
      <c r="F108" s="473"/>
      <c r="G108" s="373"/>
    </row>
    <row r="109" spans="1:7" ht="27" customHeight="1" thickBot="1">
      <c r="A109" s="1" t="s">
        <v>462</v>
      </c>
      <c r="B109" s="567" t="s">
        <v>463</v>
      </c>
      <c r="C109" s="416"/>
      <c r="D109" s="417"/>
      <c r="E109" s="568"/>
      <c r="F109" s="473"/>
      <c r="G109" s="373"/>
    </row>
    <row r="110" spans="1:7" ht="14.25" thickBot="1" thickTop="1">
      <c r="A110" s="1"/>
      <c r="B110" s="419"/>
      <c r="C110" s="419"/>
      <c r="D110" s="419"/>
      <c r="E110" s="569"/>
      <c r="F110" s="473"/>
      <c r="G110" s="373"/>
    </row>
    <row r="111" spans="1:7" ht="35.25" customHeight="1" thickTop="1">
      <c r="A111" s="1" t="s">
        <v>464</v>
      </c>
      <c r="B111" s="227" t="s">
        <v>772</v>
      </c>
      <c r="C111" s="228"/>
      <c r="D111" s="228"/>
      <c r="E111" s="228"/>
      <c r="F111" s="229"/>
      <c r="G111" s="373"/>
    </row>
    <row r="112" spans="1:7" ht="29.25" customHeight="1" thickBot="1">
      <c r="A112" s="1" t="s">
        <v>464</v>
      </c>
      <c r="B112" s="570" t="s">
        <v>771</v>
      </c>
      <c r="C112" s="571"/>
      <c r="D112" s="571"/>
      <c r="E112" s="571"/>
      <c r="F112" s="572"/>
      <c r="G112" s="373"/>
    </row>
    <row r="113" spans="1:7" ht="13.5" thickTop="1">
      <c r="A113" s="1"/>
      <c r="B113" s="419"/>
      <c r="C113" s="419"/>
      <c r="D113" s="419"/>
      <c r="E113" s="569"/>
      <c r="F113" s="473"/>
      <c r="G113" s="373"/>
    </row>
    <row r="114" spans="1:7" ht="15.75">
      <c r="A114" s="372"/>
      <c r="B114" s="3" t="s">
        <v>232</v>
      </c>
      <c r="C114" s="565"/>
      <c r="D114" s="573"/>
      <c r="E114" s="373"/>
      <c r="F114" s="473"/>
      <c r="G114" s="373"/>
    </row>
    <row r="115" spans="1:7" ht="41.25" customHeight="1">
      <c r="A115" s="372"/>
      <c r="B115" s="224" t="s">
        <v>79</v>
      </c>
      <c r="C115" s="224"/>
      <c r="D115" s="224"/>
      <c r="E115" s="224"/>
      <c r="F115" s="224"/>
      <c r="G115" s="373"/>
    </row>
    <row r="116" spans="1:7" ht="15.75">
      <c r="A116" s="372"/>
      <c r="B116" s="3"/>
      <c r="C116" s="565"/>
      <c r="D116" s="573"/>
      <c r="E116" s="373"/>
      <c r="F116" s="473"/>
      <c r="G116" s="373"/>
    </row>
    <row r="117" spans="1:9" ht="92.25" customHeight="1">
      <c r="A117" s="1" t="s">
        <v>971</v>
      </c>
      <c r="B117" s="265" t="s">
        <v>80</v>
      </c>
      <c r="C117" s="265"/>
      <c r="D117" s="265"/>
      <c r="E117" s="265"/>
      <c r="F117" s="265"/>
      <c r="G117" s="373"/>
      <c r="I117" s="27"/>
    </row>
    <row r="118" spans="1:7" ht="13.5" thickBot="1">
      <c r="A118" s="1"/>
      <c r="B118" s="14"/>
      <c r="C118" s="13"/>
      <c r="D118" s="13"/>
      <c r="E118" s="13"/>
      <c r="F118" s="13"/>
      <c r="G118" s="373"/>
    </row>
    <row r="119" spans="1:7" ht="13.5" customHeight="1" thickTop="1">
      <c r="A119" s="1" t="s">
        <v>971</v>
      </c>
      <c r="B119" s="574" t="s">
        <v>233</v>
      </c>
      <c r="C119" s="575">
        <v>0.95</v>
      </c>
      <c r="D119" s="576" t="s">
        <v>234</v>
      </c>
      <c r="E119" s="238"/>
      <c r="F119" s="577">
        <v>1250</v>
      </c>
      <c r="G119" s="373"/>
    </row>
    <row r="120" spans="1:9" ht="13.5" customHeight="1" thickBot="1">
      <c r="A120" s="1" t="s">
        <v>971</v>
      </c>
      <c r="B120" s="578" t="s">
        <v>235</v>
      </c>
      <c r="C120" s="579">
        <v>0.04</v>
      </c>
      <c r="D120" s="580" t="s">
        <v>236</v>
      </c>
      <c r="E120" s="581"/>
      <c r="F120" s="582">
        <v>55</v>
      </c>
      <c r="G120" s="373"/>
      <c r="I120" s="82"/>
    </row>
    <row r="121" spans="1:7" ht="13.5" thickTop="1">
      <c r="A121" s="1"/>
      <c r="B121" s="14"/>
      <c r="C121" s="13"/>
      <c r="D121" s="13"/>
      <c r="E121" s="13"/>
      <c r="F121" s="29"/>
      <c r="G121" s="373"/>
    </row>
    <row r="122" spans="1:7" ht="15.75" thickBot="1">
      <c r="A122" s="1"/>
      <c r="B122" s="8" t="s">
        <v>237</v>
      </c>
      <c r="C122" s="373"/>
      <c r="D122" s="373"/>
      <c r="E122" s="373"/>
      <c r="F122" s="373"/>
      <c r="G122" s="373"/>
    </row>
    <row r="123" spans="1:7" ht="13.5" thickTop="1">
      <c r="A123" s="1" t="s">
        <v>971</v>
      </c>
      <c r="B123" s="79"/>
      <c r="C123" s="83" t="s">
        <v>238</v>
      </c>
      <c r="D123" s="84" t="s">
        <v>239</v>
      </c>
      <c r="E123" s="373"/>
      <c r="F123" s="373"/>
      <c r="G123" s="373"/>
    </row>
    <row r="124" spans="1:10" ht="12.75">
      <c r="A124" s="1" t="s">
        <v>971</v>
      </c>
      <c r="B124" s="583" t="s">
        <v>240</v>
      </c>
      <c r="C124" s="461">
        <v>620</v>
      </c>
      <c r="D124" s="441">
        <v>730</v>
      </c>
      <c r="E124" s="373"/>
      <c r="F124" s="373"/>
      <c r="G124" s="388"/>
      <c r="I124" s="28" t="s">
        <v>198</v>
      </c>
      <c r="J124">
        <v>1334</v>
      </c>
    </row>
    <row r="125" spans="1:10" ht="12.75">
      <c r="A125" s="1" t="s">
        <v>971</v>
      </c>
      <c r="B125" s="316" t="s">
        <v>241</v>
      </c>
      <c r="C125" s="584">
        <v>630</v>
      </c>
      <c r="D125" s="445">
        <v>710</v>
      </c>
      <c r="E125" s="373"/>
      <c r="F125" s="373"/>
      <c r="G125" s="373"/>
      <c r="I125" s="28" t="s">
        <v>200</v>
      </c>
      <c r="J125">
        <v>669</v>
      </c>
    </row>
    <row r="126" spans="1:10" ht="12.75">
      <c r="A126" s="1" t="s">
        <v>971</v>
      </c>
      <c r="B126" s="583" t="s">
        <v>242</v>
      </c>
      <c r="C126" s="461">
        <v>27</v>
      </c>
      <c r="D126" s="441">
        <v>31</v>
      </c>
      <c r="E126" s="373"/>
      <c r="F126" s="373"/>
      <c r="G126" s="373"/>
      <c r="I126" s="28" t="s">
        <v>199</v>
      </c>
      <c r="J126">
        <v>665</v>
      </c>
    </row>
    <row r="127" spans="1:9" ht="12.75">
      <c r="A127" s="1" t="s">
        <v>971</v>
      </c>
      <c r="B127" s="316" t="s">
        <v>243</v>
      </c>
      <c r="C127" s="584">
        <v>28</v>
      </c>
      <c r="D127" s="445">
        <v>32</v>
      </c>
      <c r="E127" s="373"/>
      <c r="F127" s="373"/>
      <c r="G127" s="373"/>
      <c r="I127" s="28"/>
    </row>
    <row r="128" spans="1:10" ht="13.5" thickBot="1">
      <c r="A128" s="1" t="s">
        <v>971</v>
      </c>
      <c r="B128" s="585" t="s">
        <v>244</v>
      </c>
      <c r="C128" s="586">
        <v>26</v>
      </c>
      <c r="D128" s="455">
        <v>30</v>
      </c>
      <c r="E128" s="373"/>
      <c r="F128" s="373"/>
      <c r="G128" s="373"/>
      <c r="I128" s="28" t="s">
        <v>201</v>
      </c>
      <c r="J128">
        <v>29</v>
      </c>
    </row>
    <row r="129" spans="1:10" ht="13.5" thickTop="1">
      <c r="A129" s="372"/>
      <c r="B129" s="373"/>
      <c r="C129" s="373"/>
      <c r="D129" s="373"/>
      <c r="E129" s="373"/>
      <c r="F129" s="373"/>
      <c r="G129" s="373"/>
      <c r="I129" s="28" t="s">
        <v>203</v>
      </c>
      <c r="J129">
        <v>30</v>
      </c>
    </row>
    <row r="130" spans="1:10" ht="13.5" thickBot="1">
      <c r="A130" s="1" t="s">
        <v>971</v>
      </c>
      <c r="B130" s="249" t="s">
        <v>465</v>
      </c>
      <c r="C130" s="249"/>
      <c r="D130" s="249"/>
      <c r="E130" s="249"/>
      <c r="F130" s="249"/>
      <c r="G130" s="373"/>
      <c r="I130" s="28" t="s">
        <v>202</v>
      </c>
      <c r="J130">
        <v>28</v>
      </c>
    </row>
    <row r="131" spans="1:7" ht="13.5" thickTop="1">
      <c r="A131" s="1" t="s">
        <v>971</v>
      </c>
      <c r="B131" s="79"/>
      <c r="C131" s="83" t="s">
        <v>240</v>
      </c>
      <c r="D131" s="84" t="s">
        <v>241</v>
      </c>
      <c r="E131" s="373"/>
      <c r="F131" s="373"/>
      <c r="G131" s="373"/>
    </row>
    <row r="132" spans="1:7" ht="12.75">
      <c r="A132" s="1" t="s">
        <v>971</v>
      </c>
      <c r="B132" s="583" t="s">
        <v>245</v>
      </c>
      <c r="C132" s="587">
        <v>0.4</v>
      </c>
      <c r="D132" s="588">
        <v>0.36</v>
      </c>
      <c r="E132" s="373"/>
      <c r="F132" s="373"/>
      <c r="G132" s="373"/>
    </row>
    <row r="133" spans="1:7" ht="12.75">
      <c r="A133" s="1" t="s">
        <v>971</v>
      </c>
      <c r="B133" s="316" t="s">
        <v>246</v>
      </c>
      <c r="C133" s="589">
        <v>0.43</v>
      </c>
      <c r="D133" s="590">
        <v>0.49</v>
      </c>
      <c r="E133" s="373"/>
      <c r="F133" s="373"/>
      <c r="G133" s="373"/>
    </row>
    <row r="134" spans="1:7" ht="12.75">
      <c r="A134" s="1" t="s">
        <v>971</v>
      </c>
      <c r="B134" s="583" t="s">
        <v>409</v>
      </c>
      <c r="C134" s="587">
        <v>0.14</v>
      </c>
      <c r="D134" s="588">
        <v>0.14</v>
      </c>
      <c r="E134" s="373"/>
      <c r="F134" s="373"/>
      <c r="G134" s="373"/>
    </row>
    <row r="135" spans="1:7" ht="12.75">
      <c r="A135" s="1" t="s">
        <v>971</v>
      </c>
      <c r="B135" s="316" t="s">
        <v>410</v>
      </c>
      <c r="C135" s="589">
        <v>0.03</v>
      </c>
      <c r="D135" s="590">
        <v>0.01</v>
      </c>
      <c r="E135" s="591"/>
      <c r="F135" s="373"/>
      <c r="G135" s="373"/>
    </row>
    <row r="136" spans="1:7" ht="12.75">
      <c r="A136" s="1" t="s">
        <v>971</v>
      </c>
      <c r="B136" s="583" t="s">
        <v>411</v>
      </c>
      <c r="C136" s="592"/>
      <c r="D136" s="593"/>
      <c r="E136" s="373"/>
      <c r="F136" s="373"/>
      <c r="G136" s="373"/>
    </row>
    <row r="137" spans="1:7" ht="13.5" thickBot="1">
      <c r="A137" s="1" t="s">
        <v>971</v>
      </c>
      <c r="B137" s="594" t="s">
        <v>412</v>
      </c>
      <c r="C137" s="595"/>
      <c r="D137" s="596"/>
      <c r="E137" s="373"/>
      <c r="F137" s="373"/>
      <c r="G137" s="373"/>
    </row>
    <row r="138" spans="1:7" ht="14.25" thickBot="1" thickTop="1">
      <c r="A138" s="372"/>
      <c r="B138" s="373"/>
      <c r="C138" s="373"/>
      <c r="D138" s="373"/>
      <c r="E138" s="373"/>
      <c r="F138" s="373"/>
      <c r="G138" s="373"/>
    </row>
    <row r="139" spans="1:7" ht="13.5" thickTop="1">
      <c r="A139" s="1" t="s">
        <v>971</v>
      </c>
      <c r="B139" s="79"/>
      <c r="C139" s="83" t="s">
        <v>242</v>
      </c>
      <c r="D139" s="83" t="s">
        <v>243</v>
      </c>
      <c r="E139" s="84" t="s">
        <v>244</v>
      </c>
      <c r="F139" s="373"/>
      <c r="G139" s="373"/>
    </row>
    <row r="140" spans="1:7" ht="12.75">
      <c r="A140" s="1" t="s">
        <v>971</v>
      </c>
      <c r="B140" s="583" t="s">
        <v>413</v>
      </c>
      <c r="C140" s="597">
        <v>0.56</v>
      </c>
      <c r="D140" s="597">
        <v>0.54</v>
      </c>
      <c r="E140" s="598">
        <v>0.29</v>
      </c>
      <c r="F140" s="373"/>
      <c r="G140" s="373"/>
    </row>
    <row r="141" spans="1:7" ht="12.75">
      <c r="A141" s="1" t="s">
        <v>971</v>
      </c>
      <c r="B141" s="316" t="s">
        <v>414</v>
      </c>
      <c r="C141" s="599">
        <v>0.42</v>
      </c>
      <c r="D141" s="599">
        <v>0.42</v>
      </c>
      <c r="E141" s="600">
        <v>0.56</v>
      </c>
      <c r="F141" s="373"/>
      <c r="G141" s="373"/>
    </row>
    <row r="142" spans="1:7" ht="12.75">
      <c r="A142" s="1" t="s">
        <v>971</v>
      </c>
      <c r="B142" s="583" t="s">
        <v>415</v>
      </c>
      <c r="C142" s="597">
        <v>0.02</v>
      </c>
      <c r="D142" s="597">
        <v>0.04</v>
      </c>
      <c r="E142" s="598">
        <v>0.15</v>
      </c>
      <c r="F142" s="373"/>
      <c r="G142" s="373"/>
    </row>
    <row r="143" spans="1:7" ht="12.75">
      <c r="A143" s="1" t="s">
        <v>971</v>
      </c>
      <c r="B143" s="601" t="s">
        <v>416</v>
      </c>
      <c r="C143" s="602"/>
      <c r="D143" s="602"/>
      <c r="E143" s="603"/>
      <c r="F143" s="373"/>
      <c r="G143" s="373"/>
    </row>
    <row r="144" spans="1:7" ht="12.75">
      <c r="A144" s="1" t="s">
        <v>971</v>
      </c>
      <c r="B144" s="604" t="s">
        <v>417</v>
      </c>
      <c r="C144" s="605"/>
      <c r="D144" s="605"/>
      <c r="E144" s="606"/>
      <c r="F144" s="373"/>
      <c r="G144" s="373"/>
    </row>
    <row r="145" spans="1:7" ht="13.5" thickBot="1">
      <c r="A145" s="1" t="s">
        <v>971</v>
      </c>
      <c r="B145" s="594" t="s">
        <v>418</v>
      </c>
      <c r="C145" s="607"/>
      <c r="D145" s="607"/>
      <c r="E145" s="608"/>
      <c r="F145" s="373"/>
      <c r="G145" s="373"/>
    </row>
    <row r="146" spans="1:7" ht="13.5" thickTop="1">
      <c r="A146" s="372"/>
      <c r="B146" s="373"/>
      <c r="C146" s="373"/>
      <c r="D146" s="373"/>
      <c r="E146" s="373"/>
      <c r="F146" s="373"/>
      <c r="G146" s="373"/>
    </row>
    <row r="147" spans="1:7" ht="39.75" customHeight="1" thickBot="1">
      <c r="A147" s="1" t="s">
        <v>972</v>
      </c>
      <c r="B147" s="224" t="s">
        <v>149</v>
      </c>
      <c r="C147" s="224"/>
      <c r="D147" s="224"/>
      <c r="E147" s="224"/>
      <c r="F147" s="224"/>
      <c r="G147" s="373"/>
    </row>
    <row r="148" spans="1:7" ht="13.5" thickTop="1">
      <c r="A148" s="1" t="s">
        <v>972</v>
      </c>
      <c r="B148" s="609" t="s">
        <v>419</v>
      </c>
      <c r="C148" s="610"/>
      <c r="D148" s="611"/>
      <c r="E148" s="612">
        <v>0.83</v>
      </c>
      <c r="F148" s="565"/>
      <c r="G148" s="373"/>
    </row>
    <row r="149" spans="1:7" ht="12.75" customHeight="1">
      <c r="A149" s="1" t="s">
        <v>972</v>
      </c>
      <c r="B149" s="613" t="s">
        <v>420</v>
      </c>
      <c r="C149" s="408"/>
      <c r="D149" s="409"/>
      <c r="E149" s="590">
        <v>0.97</v>
      </c>
      <c r="F149" s="565"/>
      <c r="G149" s="373"/>
    </row>
    <row r="150" spans="1:7" ht="12.75" customHeight="1">
      <c r="A150" s="1" t="s">
        <v>972</v>
      </c>
      <c r="B150" s="614" t="s">
        <v>421</v>
      </c>
      <c r="C150" s="411"/>
      <c r="D150" s="412"/>
      <c r="E150" s="615">
        <v>1</v>
      </c>
      <c r="F150" s="565"/>
      <c r="G150" s="373"/>
    </row>
    <row r="151" spans="1:7" ht="12.75" customHeight="1">
      <c r="A151" s="1" t="s">
        <v>972</v>
      </c>
      <c r="B151" s="613" t="s">
        <v>656</v>
      </c>
      <c r="C151" s="408"/>
      <c r="D151" s="409"/>
      <c r="E151" s="590">
        <v>0</v>
      </c>
      <c r="F151" s="565"/>
      <c r="G151" s="373"/>
    </row>
    <row r="152" spans="1:7" ht="12.75" customHeight="1">
      <c r="A152" s="1" t="s">
        <v>972</v>
      </c>
      <c r="B152" s="614" t="s">
        <v>657</v>
      </c>
      <c r="C152" s="411"/>
      <c r="D152" s="412"/>
      <c r="E152" s="615">
        <v>0</v>
      </c>
      <c r="F152" s="565"/>
      <c r="G152" s="373"/>
    </row>
    <row r="153" spans="1:7" ht="13.5" thickBot="1">
      <c r="A153" s="1" t="s">
        <v>972</v>
      </c>
      <c r="B153" s="616" t="s">
        <v>139</v>
      </c>
      <c r="C153" s="617"/>
      <c r="D153" s="618"/>
      <c r="E153" s="619">
        <v>0.55</v>
      </c>
      <c r="F153" s="373"/>
      <c r="G153" s="373"/>
    </row>
    <row r="154" spans="1:7" ht="13.5" thickTop="1">
      <c r="A154" s="372"/>
      <c r="B154" s="373"/>
      <c r="C154" s="373"/>
      <c r="D154" s="373"/>
      <c r="E154" s="373"/>
      <c r="F154" s="473"/>
      <c r="G154" s="373"/>
    </row>
    <row r="155" spans="1:7" ht="40.5" customHeight="1">
      <c r="A155" s="1" t="s">
        <v>973</v>
      </c>
      <c r="B155" s="224" t="s">
        <v>137</v>
      </c>
      <c r="C155" s="224"/>
      <c r="D155" s="224"/>
      <c r="E155" s="224"/>
      <c r="F155" s="224"/>
      <c r="G155" s="373"/>
    </row>
    <row r="156" spans="1:7" ht="16.5" customHeight="1" thickBot="1">
      <c r="A156" s="1"/>
      <c r="B156" s="620" t="s">
        <v>138</v>
      </c>
      <c r="C156" s="399"/>
      <c r="D156" s="399"/>
      <c r="E156" s="399"/>
      <c r="F156" s="399"/>
      <c r="G156" s="373"/>
    </row>
    <row r="157" spans="1:7" ht="13.5" customHeight="1" thickTop="1">
      <c r="A157" s="1" t="s">
        <v>973</v>
      </c>
      <c r="B157" s="621" t="s">
        <v>660</v>
      </c>
      <c r="C157" s="622"/>
      <c r="D157" s="623"/>
      <c r="E157" s="328"/>
      <c r="F157" s="624"/>
      <c r="G157" s="373"/>
    </row>
    <row r="158" spans="1:7" ht="12.75" customHeight="1">
      <c r="A158" s="1" t="s">
        <v>973</v>
      </c>
      <c r="B158" s="613" t="s">
        <v>661</v>
      </c>
      <c r="C158" s="409"/>
      <c r="D158" s="625"/>
      <c r="E158" s="373"/>
      <c r="F158" s="565"/>
      <c r="G158" s="373"/>
    </row>
    <row r="159" spans="1:7" ht="12.75" customHeight="1">
      <c r="A159" s="1" t="s">
        <v>973</v>
      </c>
      <c r="B159" s="614" t="s">
        <v>662</v>
      </c>
      <c r="C159" s="412"/>
      <c r="D159" s="626"/>
      <c r="E159" s="373"/>
      <c r="F159" s="565"/>
      <c r="G159" s="373"/>
    </row>
    <row r="160" spans="1:7" ht="13.5" customHeight="1" thickBot="1">
      <c r="A160" s="1" t="s">
        <v>973</v>
      </c>
      <c r="B160" s="482" t="s">
        <v>663</v>
      </c>
      <c r="C160" s="483"/>
      <c r="D160" s="596"/>
      <c r="E160" s="373"/>
      <c r="F160" s="565"/>
      <c r="G160" s="373"/>
    </row>
    <row r="161" spans="1:7" ht="14.25" thickBot="1" thickTop="1">
      <c r="A161" s="372"/>
      <c r="B161" s="620" t="s">
        <v>138</v>
      </c>
      <c r="C161" s="373"/>
      <c r="D161" s="373"/>
      <c r="E161" s="373"/>
      <c r="F161" s="420"/>
      <c r="G161" s="373"/>
    </row>
    <row r="162" spans="1:7" ht="27" customHeight="1" thickTop="1">
      <c r="A162" s="1" t="s">
        <v>974</v>
      </c>
      <c r="B162" s="236" t="s">
        <v>150</v>
      </c>
      <c r="C162" s="237"/>
      <c r="D162" s="238"/>
      <c r="E162" s="627"/>
      <c r="F162" s="328"/>
      <c r="G162" s="373"/>
    </row>
    <row r="163" spans="1:7" ht="24.75" customHeight="1" thickBot="1">
      <c r="A163" s="1" t="s">
        <v>974</v>
      </c>
      <c r="B163" s="197" t="s">
        <v>151</v>
      </c>
      <c r="C163" s="213"/>
      <c r="D163" s="221"/>
      <c r="E163" s="628"/>
      <c r="F163" s="624"/>
      <c r="G163" s="373"/>
    </row>
    <row r="164" spans="1:7" ht="13.5" thickTop="1">
      <c r="A164" s="372"/>
      <c r="B164" s="373"/>
      <c r="C164" s="373"/>
      <c r="D164" s="373"/>
      <c r="E164" s="373"/>
      <c r="F164" s="420"/>
      <c r="G164" s="373"/>
    </row>
    <row r="165" spans="1:7" ht="15.75">
      <c r="A165" s="372"/>
      <c r="B165" s="3" t="s">
        <v>664</v>
      </c>
      <c r="C165" s="373"/>
      <c r="D165" s="373"/>
      <c r="E165" s="373"/>
      <c r="F165" s="420"/>
      <c r="G165" s="373"/>
    </row>
    <row r="166" spans="1:7" ht="13.5" thickBot="1">
      <c r="A166" s="1" t="s">
        <v>975</v>
      </c>
      <c r="B166" s="2" t="s">
        <v>665</v>
      </c>
      <c r="C166" s="373"/>
      <c r="D166" s="373"/>
      <c r="E166" s="373"/>
      <c r="F166" s="420"/>
      <c r="G166" s="373"/>
    </row>
    <row r="167" spans="1:8" ht="13.5" thickTop="1">
      <c r="A167" s="1" t="s">
        <v>975</v>
      </c>
      <c r="B167" s="548"/>
      <c r="C167" s="43" t="s">
        <v>459</v>
      </c>
      <c r="D167" s="44" t="s">
        <v>460</v>
      </c>
      <c r="E167" s="438"/>
      <c r="F167" s="438"/>
      <c r="G167" s="525"/>
      <c r="H167" s="12"/>
    </row>
    <row r="168" spans="1:7" ht="25.5">
      <c r="A168" s="1" t="s">
        <v>975</v>
      </c>
      <c r="B168" s="80" t="s">
        <v>666</v>
      </c>
      <c r="C168" s="550" t="s">
        <v>770</v>
      </c>
      <c r="D168" s="629"/>
      <c r="E168" s="373"/>
      <c r="F168" s="473"/>
      <c r="G168" s="373"/>
    </row>
    <row r="169" spans="1:7" ht="12.75">
      <c r="A169" s="1" t="s">
        <v>975</v>
      </c>
      <c r="B169" s="583" t="s">
        <v>667</v>
      </c>
      <c r="C169" s="630">
        <v>40</v>
      </c>
      <c r="D169" s="631"/>
      <c r="E169" s="373"/>
      <c r="F169" s="632"/>
      <c r="G169" s="373"/>
    </row>
    <row r="170" spans="1:8" ht="12.75">
      <c r="A170" s="1" t="s">
        <v>975</v>
      </c>
      <c r="B170" s="633"/>
      <c r="C170" s="69" t="s">
        <v>459</v>
      </c>
      <c r="D170" s="70" t="s">
        <v>460</v>
      </c>
      <c r="E170" s="438"/>
      <c r="F170" s="438"/>
      <c r="G170" s="525"/>
      <c r="H170" s="12"/>
    </row>
    <row r="171" spans="1:7" ht="26.25" thickBot="1">
      <c r="A171" s="1" t="s">
        <v>975</v>
      </c>
      <c r="B171" s="634" t="s">
        <v>668</v>
      </c>
      <c r="C171" s="635" t="s">
        <v>770</v>
      </c>
      <c r="D171" s="636"/>
      <c r="E171" s="373"/>
      <c r="F171" s="473"/>
      <c r="G171" s="373"/>
    </row>
    <row r="172" spans="1:7" ht="13.5" thickTop="1">
      <c r="A172" s="372"/>
      <c r="B172" s="373"/>
      <c r="C172" s="373"/>
      <c r="D172" s="373"/>
      <c r="E172" s="373"/>
      <c r="F172" s="420"/>
      <c r="G172" s="373"/>
    </row>
    <row r="173" spans="1:7" ht="13.5" thickBot="1">
      <c r="A173" s="1" t="s">
        <v>976</v>
      </c>
      <c r="B173" s="2" t="s">
        <v>669</v>
      </c>
      <c r="C173" s="373"/>
      <c r="D173" s="373"/>
      <c r="E173" s="373"/>
      <c r="F173" s="420"/>
      <c r="G173" s="373"/>
    </row>
    <row r="174" spans="1:8" ht="13.5" thickTop="1">
      <c r="A174" s="1" t="s">
        <v>976</v>
      </c>
      <c r="B174" s="548"/>
      <c r="C174" s="43" t="s">
        <v>459</v>
      </c>
      <c r="D174" s="44" t="s">
        <v>460</v>
      </c>
      <c r="E174" s="438"/>
      <c r="F174" s="438"/>
      <c r="G174" s="525"/>
      <c r="H174" s="12"/>
    </row>
    <row r="175" spans="1:7" ht="25.5">
      <c r="A175" s="1" t="s">
        <v>976</v>
      </c>
      <c r="B175" s="80" t="s">
        <v>670</v>
      </c>
      <c r="C175" s="637" t="s">
        <v>770</v>
      </c>
      <c r="D175" s="638"/>
      <c r="E175" s="373"/>
      <c r="F175" s="473"/>
      <c r="G175" s="373"/>
    </row>
    <row r="176" spans="1:7" ht="12.75">
      <c r="A176" s="1" t="s">
        <v>976</v>
      </c>
      <c r="B176" s="639" t="s">
        <v>152</v>
      </c>
      <c r="C176" s="640" t="s">
        <v>383</v>
      </c>
      <c r="D176" s="641"/>
      <c r="E176" s="373"/>
      <c r="F176" s="420"/>
      <c r="G176" s="373"/>
    </row>
    <row r="177" spans="1:7" ht="13.5" thickBot="1">
      <c r="A177" s="1" t="s">
        <v>976</v>
      </c>
      <c r="B177" s="642" t="s">
        <v>153</v>
      </c>
      <c r="C177" s="643"/>
      <c r="D177" s="644"/>
      <c r="E177" s="373"/>
      <c r="F177" s="420"/>
      <c r="G177" s="373"/>
    </row>
    <row r="178" spans="1:7" ht="14.25" thickBot="1" thickTop="1">
      <c r="A178" s="372"/>
      <c r="B178" s="645"/>
      <c r="C178" s="373"/>
      <c r="D178" s="373"/>
      <c r="E178" s="373"/>
      <c r="F178" s="420"/>
      <c r="G178" s="373"/>
    </row>
    <row r="179" spans="1:8" ht="13.5" thickTop="1">
      <c r="A179" s="1" t="s">
        <v>977</v>
      </c>
      <c r="B179" s="519"/>
      <c r="C179" s="520"/>
      <c r="D179" s="521"/>
      <c r="E179" s="43" t="s">
        <v>459</v>
      </c>
      <c r="F179" s="81" t="s">
        <v>460</v>
      </c>
      <c r="G179" s="525"/>
      <c r="H179" s="12"/>
    </row>
    <row r="180" spans="1:7" ht="13.5" thickBot="1">
      <c r="A180" s="1" t="s">
        <v>977</v>
      </c>
      <c r="B180" s="233" t="s">
        <v>671</v>
      </c>
      <c r="C180" s="234"/>
      <c r="D180" s="235"/>
      <c r="E180" s="635" t="s">
        <v>770</v>
      </c>
      <c r="F180" s="497"/>
      <c r="G180" s="373"/>
    </row>
    <row r="181" spans="1:7" ht="13.5" thickTop="1">
      <c r="A181" s="372"/>
      <c r="B181" s="373"/>
      <c r="C181" s="373"/>
      <c r="D181" s="373"/>
      <c r="E181" s="373"/>
      <c r="F181" s="420"/>
      <c r="G181" s="373"/>
    </row>
    <row r="182" spans="1:7" ht="13.5" thickBot="1">
      <c r="A182" s="1" t="s">
        <v>978</v>
      </c>
      <c r="B182" s="646" t="s">
        <v>81</v>
      </c>
      <c r="C182" s="373"/>
      <c r="D182" s="373"/>
      <c r="E182" s="373"/>
      <c r="F182" s="420"/>
      <c r="G182" s="373"/>
    </row>
    <row r="183" spans="1:7" ht="27" thickBot="1" thickTop="1">
      <c r="A183" s="1" t="s">
        <v>978</v>
      </c>
      <c r="B183" s="114" t="s">
        <v>154</v>
      </c>
      <c r="C183" s="647"/>
      <c r="D183" s="420"/>
      <c r="E183" s="420"/>
      <c r="F183" s="420"/>
      <c r="G183" s="373"/>
    </row>
    <row r="184" spans="1:7" ht="13.5" thickTop="1">
      <c r="A184" s="1" t="s">
        <v>978</v>
      </c>
      <c r="B184" s="141" t="s">
        <v>155</v>
      </c>
      <c r="C184" s="648" t="s">
        <v>384</v>
      </c>
      <c r="D184" s="420"/>
      <c r="E184" s="420"/>
      <c r="F184" s="420"/>
      <c r="G184" s="373"/>
    </row>
    <row r="185" spans="1:7" ht="12.75">
      <c r="A185" s="1" t="s">
        <v>978</v>
      </c>
      <c r="B185" s="37" t="s">
        <v>156</v>
      </c>
      <c r="C185" s="638"/>
      <c r="D185" s="420"/>
      <c r="E185" s="420"/>
      <c r="F185" s="420"/>
      <c r="G185" s="373"/>
    </row>
    <row r="186" spans="1:7" ht="12.75">
      <c r="A186" s="372"/>
      <c r="B186" s="420"/>
      <c r="C186" s="420"/>
      <c r="D186" s="420"/>
      <c r="E186" s="420"/>
      <c r="F186" s="420"/>
      <c r="G186" s="373"/>
    </row>
    <row r="187" spans="1:7" ht="13.5" thickBot="1">
      <c r="A187" s="1" t="s">
        <v>979</v>
      </c>
      <c r="B187" s="2" t="s">
        <v>672</v>
      </c>
      <c r="C187" s="373"/>
      <c r="D187" s="373"/>
      <c r="E187" s="373"/>
      <c r="F187" s="420"/>
      <c r="G187" s="373"/>
    </row>
    <row r="188" spans="1:7" ht="13.5" thickTop="1">
      <c r="A188" s="1" t="s">
        <v>979</v>
      </c>
      <c r="B188" s="649" t="s">
        <v>552</v>
      </c>
      <c r="C188" s="650" t="s">
        <v>385</v>
      </c>
      <c r="D188" s="373"/>
      <c r="E188" s="373"/>
      <c r="F188" s="420"/>
      <c r="G188" s="373"/>
    </row>
    <row r="189" spans="1:7" ht="12.75">
      <c r="A189" s="1" t="s">
        <v>979</v>
      </c>
      <c r="B189" s="80" t="s">
        <v>553</v>
      </c>
      <c r="C189" s="651"/>
      <c r="D189" s="373"/>
      <c r="E189" s="373"/>
      <c r="F189" s="420"/>
      <c r="G189" s="373"/>
    </row>
    <row r="190" spans="1:7" ht="22.5" customHeight="1">
      <c r="A190" s="1" t="s">
        <v>979</v>
      </c>
      <c r="B190" s="652" t="s">
        <v>554</v>
      </c>
      <c r="C190" s="653"/>
      <c r="D190" s="373"/>
      <c r="E190" s="373"/>
      <c r="F190" s="420"/>
      <c r="G190" s="373"/>
    </row>
    <row r="191" spans="1:7" ht="12.75">
      <c r="A191" s="1" t="s">
        <v>979</v>
      </c>
      <c r="B191" s="141" t="s">
        <v>156</v>
      </c>
      <c r="C191" s="462"/>
      <c r="D191" s="373"/>
      <c r="E191" s="373"/>
      <c r="F191" s="420"/>
      <c r="G191" s="373"/>
    </row>
    <row r="192" spans="1:7" ht="12.75">
      <c r="A192" s="372"/>
      <c r="B192" s="373"/>
      <c r="C192" s="373"/>
      <c r="D192" s="373"/>
      <c r="E192" s="373"/>
      <c r="F192" s="420"/>
      <c r="G192" s="373"/>
    </row>
    <row r="193" spans="1:7" ht="13.5" thickBot="1">
      <c r="A193" s="1" t="s">
        <v>980</v>
      </c>
      <c r="B193" s="2" t="s">
        <v>673</v>
      </c>
      <c r="C193" s="373"/>
      <c r="D193" s="373"/>
      <c r="E193" s="373"/>
      <c r="F193" s="420"/>
      <c r="G193" s="373"/>
    </row>
    <row r="194" spans="1:7" ht="13.5" thickTop="1">
      <c r="A194" s="1" t="s">
        <v>980</v>
      </c>
      <c r="B194" s="519"/>
      <c r="C194" s="520"/>
      <c r="D194" s="521"/>
      <c r="E194" s="43" t="s">
        <v>459</v>
      </c>
      <c r="F194" s="44" t="s">
        <v>460</v>
      </c>
      <c r="G194" s="373"/>
    </row>
    <row r="195" spans="1:7" ht="26.25" customHeight="1">
      <c r="A195" s="1" t="s">
        <v>980</v>
      </c>
      <c r="B195" s="194" t="s">
        <v>674</v>
      </c>
      <c r="C195" s="211"/>
      <c r="D195" s="212"/>
      <c r="E195" s="550" t="s">
        <v>770</v>
      </c>
      <c r="F195" s="629"/>
      <c r="G195" s="373"/>
    </row>
    <row r="196" spans="1:7" ht="13.5" thickBot="1">
      <c r="A196" s="1" t="s">
        <v>980</v>
      </c>
      <c r="B196" s="616" t="s">
        <v>82</v>
      </c>
      <c r="C196" s="617"/>
      <c r="D196" s="617"/>
      <c r="E196" s="617"/>
      <c r="F196" s="654"/>
      <c r="G196" s="373"/>
    </row>
    <row r="197" spans="1:7" ht="13.5" thickTop="1">
      <c r="A197" s="372"/>
      <c r="B197" s="373"/>
      <c r="C197" s="373"/>
      <c r="D197" s="373"/>
      <c r="E197" s="373"/>
      <c r="F197" s="420"/>
      <c r="G197" s="373"/>
    </row>
    <row r="198" spans="1:7" ht="13.5" thickBot="1">
      <c r="A198" s="1" t="s">
        <v>981</v>
      </c>
      <c r="B198" s="2" t="s">
        <v>675</v>
      </c>
      <c r="C198" s="373"/>
      <c r="D198" s="373"/>
      <c r="E198" s="373"/>
      <c r="F198" s="420"/>
      <c r="G198" s="373"/>
    </row>
    <row r="199" spans="1:7" ht="13.5" thickTop="1">
      <c r="A199" s="1" t="s">
        <v>981</v>
      </c>
      <c r="B199" s="519"/>
      <c r="C199" s="520"/>
      <c r="D199" s="521"/>
      <c r="E199" s="43" t="s">
        <v>459</v>
      </c>
      <c r="F199" s="44" t="s">
        <v>460</v>
      </c>
      <c r="G199" s="373"/>
    </row>
    <row r="200" spans="1:7" ht="40.5" customHeight="1" thickBot="1">
      <c r="A200" s="1" t="s">
        <v>981</v>
      </c>
      <c r="B200" s="197" t="s">
        <v>345</v>
      </c>
      <c r="C200" s="213"/>
      <c r="D200" s="221"/>
      <c r="E200" s="635" t="s">
        <v>770</v>
      </c>
      <c r="F200" s="636"/>
      <c r="G200" s="373"/>
    </row>
    <row r="201" spans="1:7" ht="13.5" thickTop="1">
      <c r="A201" s="372"/>
      <c r="B201" s="373"/>
      <c r="C201" s="373"/>
      <c r="D201" s="373"/>
      <c r="E201" s="373"/>
      <c r="F201" s="420"/>
      <c r="G201" s="373"/>
    </row>
    <row r="202" spans="1:7" ht="13.5" thickBot="1">
      <c r="A202" s="1" t="s">
        <v>982</v>
      </c>
      <c r="B202" s="2" t="s">
        <v>676</v>
      </c>
      <c r="C202" s="373"/>
      <c r="D202" s="373"/>
      <c r="E202" s="373"/>
      <c r="F202" s="420"/>
      <c r="G202" s="373"/>
    </row>
    <row r="203" spans="1:7" ht="13.5" thickTop="1">
      <c r="A203" s="1" t="s">
        <v>982</v>
      </c>
      <c r="B203" s="519"/>
      <c r="C203" s="520"/>
      <c r="D203" s="521"/>
      <c r="E203" s="43" t="s">
        <v>459</v>
      </c>
      <c r="F203" s="44" t="s">
        <v>460</v>
      </c>
      <c r="G203" s="373"/>
    </row>
    <row r="204" spans="1:7" ht="24.75" customHeight="1">
      <c r="A204" s="1" t="s">
        <v>982</v>
      </c>
      <c r="B204" s="194" t="s">
        <v>346</v>
      </c>
      <c r="C204" s="211"/>
      <c r="D204" s="212"/>
      <c r="E204" s="550" t="s">
        <v>770</v>
      </c>
      <c r="F204" s="629"/>
      <c r="G204" s="373"/>
    </row>
    <row r="205" spans="1:7" ht="12.75" customHeight="1">
      <c r="A205" s="1" t="s">
        <v>982</v>
      </c>
      <c r="B205" s="194" t="s">
        <v>168</v>
      </c>
      <c r="C205" s="211"/>
      <c r="D205" s="212"/>
      <c r="E205" s="550" t="s">
        <v>770</v>
      </c>
      <c r="F205" s="629"/>
      <c r="G205" s="373"/>
    </row>
    <row r="206" spans="1:7" ht="13.5" customHeight="1" thickBot="1">
      <c r="A206" s="1" t="s">
        <v>982</v>
      </c>
      <c r="B206" s="215" t="s">
        <v>169</v>
      </c>
      <c r="C206" s="216"/>
      <c r="D206" s="217"/>
      <c r="E206" s="552" t="s">
        <v>770</v>
      </c>
      <c r="F206" s="484"/>
      <c r="G206" s="373"/>
    </row>
    <row r="207" spans="1:7" ht="13.5" thickTop="1">
      <c r="A207" s="372"/>
      <c r="B207" s="373"/>
      <c r="C207" s="373"/>
      <c r="D207" s="373"/>
      <c r="E207" s="373"/>
      <c r="F207" s="420"/>
      <c r="G207" s="373"/>
    </row>
    <row r="208" spans="1:7" ht="15.75">
      <c r="A208" s="372"/>
      <c r="B208" s="3" t="s">
        <v>677</v>
      </c>
      <c r="C208" s="373"/>
      <c r="D208" s="373"/>
      <c r="E208" s="373"/>
      <c r="F208" s="420"/>
      <c r="G208" s="373"/>
    </row>
    <row r="209" spans="1:7" ht="13.5" thickBot="1">
      <c r="A209" s="1" t="s">
        <v>983</v>
      </c>
      <c r="B209" s="2" t="s">
        <v>170</v>
      </c>
      <c r="C209" s="373"/>
      <c r="D209" s="373"/>
      <c r="E209" s="373"/>
      <c r="F209" s="420"/>
      <c r="G209" s="373"/>
    </row>
    <row r="210" spans="1:7" ht="13.5" thickTop="1">
      <c r="A210" s="1" t="s">
        <v>983</v>
      </c>
      <c r="B210" s="519"/>
      <c r="C210" s="520"/>
      <c r="D210" s="521"/>
      <c r="E210" s="43" t="s">
        <v>459</v>
      </c>
      <c r="F210" s="44" t="s">
        <v>460</v>
      </c>
      <c r="G210" s="373"/>
    </row>
    <row r="211" spans="1:7" ht="63" customHeight="1">
      <c r="A211" s="1" t="s">
        <v>983</v>
      </c>
      <c r="B211" s="194" t="s">
        <v>171</v>
      </c>
      <c r="C211" s="211"/>
      <c r="D211" s="212"/>
      <c r="E211" s="550" t="s">
        <v>770</v>
      </c>
      <c r="F211" s="629"/>
      <c r="G211" s="373"/>
    </row>
    <row r="212" spans="1:7" ht="12.75" customHeight="1">
      <c r="A212" s="1" t="s">
        <v>983</v>
      </c>
      <c r="B212" s="196" t="s">
        <v>172</v>
      </c>
      <c r="C212" s="209"/>
      <c r="D212" s="210"/>
      <c r="E212" s="487"/>
      <c r="F212" s="459"/>
      <c r="G212" s="373"/>
    </row>
    <row r="213" spans="1:7" ht="12.75" customHeight="1">
      <c r="A213" s="1" t="s">
        <v>983</v>
      </c>
      <c r="B213" s="194" t="s">
        <v>173</v>
      </c>
      <c r="C213" s="211"/>
      <c r="D213" s="212"/>
      <c r="E213" s="655" t="s">
        <v>386</v>
      </c>
      <c r="F213" s="629"/>
      <c r="G213" s="373"/>
    </row>
    <row r="214" spans="1:7" ht="12.75" customHeight="1">
      <c r="A214" s="1" t="s">
        <v>983</v>
      </c>
      <c r="B214" s="196" t="s">
        <v>174</v>
      </c>
      <c r="C214" s="209"/>
      <c r="D214" s="210"/>
      <c r="E214" s="656" t="s">
        <v>387</v>
      </c>
      <c r="F214" s="459"/>
      <c r="G214" s="373"/>
    </row>
    <row r="215" spans="1:7" ht="12.75" customHeight="1">
      <c r="A215" s="1" t="s">
        <v>983</v>
      </c>
      <c r="B215" s="194" t="s">
        <v>175</v>
      </c>
      <c r="C215" s="211"/>
      <c r="D215" s="212"/>
      <c r="E215" s="657"/>
      <c r="F215" s="629"/>
      <c r="G215" s="373"/>
    </row>
    <row r="216" spans="1:7" ht="12.75" customHeight="1">
      <c r="A216" s="1" t="s">
        <v>983</v>
      </c>
      <c r="B216" s="196" t="s">
        <v>176</v>
      </c>
      <c r="C216" s="209"/>
      <c r="D216" s="210"/>
      <c r="E216" s="658"/>
      <c r="F216" s="459"/>
      <c r="G216" s="373"/>
    </row>
    <row r="217" spans="1:7" ht="12.75" customHeight="1">
      <c r="A217" s="1" t="s">
        <v>983</v>
      </c>
      <c r="B217" s="218" t="s">
        <v>46</v>
      </c>
      <c r="C217" s="219"/>
      <c r="D217" s="220"/>
      <c r="E217" s="490"/>
      <c r="F217" s="629"/>
      <c r="G217" s="373"/>
    </row>
    <row r="218" spans="1:7" ht="12.75" customHeight="1">
      <c r="A218" s="1" t="s">
        <v>983</v>
      </c>
      <c r="B218" s="196" t="s">
        <v>177</v>
      </c>
      <c r="C218" s="209"/>
      <c r="D218" s="210"/>
      <c r="E218" s="659">
        <v>889</v>
      </c>
      <c r="F218" s="459"/>
      <c r="G218" s="373"/>
    </row>
    <row r="219" spans="1:7" ht="12.75" customHeight="1">
      <c r="A219" s="1" t="s">
        <v>983</v>
      </c>
      <c r="B219" s="194" t="s">
        <v>178</v>
      </c>
      <c r="C219" s="211"/>
      <c r="D219" s="212"/>
      <c r="E219" s="660">
        <v>483</v>
      </c>
      <c r="F219" s="629"/>
      <c r="G219" s="373"/>
    </row>
    <row r="220" spans="1:7" ht="24" customHeight="1" thickBot="1">
      <c r="A220" s="1" t="s">
        <v>983</v>
      </c>
      <c r="B220" s="197" t="s">
        <v>179</v>
      </c>
      <c r="C220" s="213"/>
      <c r="D220" s="213"/>
      <c r="E220" s="213"/>
      <c r="F220" s="214"/>
      <c r="G220" s="373"/>
    </row>
    <row r="221" spans="1:7" ht="13.5" thickTop="1">
      <c r="A221" s="372"/>
      <c r="B221" s="373"/>
      <c r="C221" s="373"/>
      <c r="D221" s="373"/>
      <c r="E221" s="373"/>
      <c r="F221" s="420"/>
      <c r="G221" s="373"/>
    </row>
    <row r="222" spans="1:7" ht="13.5" thickBot="1">
      <c r="A222" s="1" t="s">
        <v>984</v>
      </c>
      <c r="B222" s="2" t="s">
        <v>678</v>
      </c>
      <c r="C222" s="373"/>
      <c r="D222" s="373"/>
      <c r="E222" s="373"/>
      <c r="F222" s="420"/>
      <c r="G222" s="373"/>
    </row>
    <row r="223" spans="1:7" ht="13.5" thickTop="1">
      <c r="A223" s="1" t="s">
        <v>984</v>
      </c>
      <c r="B223" s="519"/>
      <c r="C223" s="520"/>
      <c r="D223" s="521"/>
      <c r="E223" s="43" t="s">
        <v>459</v>
      </c>
      <c r="F223" s="44" t="s">
        <v>460</v>
      </c>
      <c r="G223" s="373"/>
    </row>
    <row r="224" spans="1:7" ht="39.75" customHeight="1">
      <c r="A224" s="1" t="s">
        <v>984</v>
      </c>
      <c r="B224" s="194" t="s">
        <v>180</v>
      </c>
      <c r="C224" s="211"/>
      <c r="D224" s="212"/>
      <c r="E224" s="490"/>
      <c r="F224" s="661" t="s">
        <v>770</v>
      </c>
      <c r="G224" s="373"/>
    </row>
    <row r="225" spans="1:7" ht="12.75" customHeight="1">
      <c r="A225" s="1" t="s">
        <v>984</v>
      </c>
      <c r="B225" s="196" t="s">
        <v>172</v>
      </c>
      <c r="C225" s="209"/>
      <c r="D225" s="210"/>
      <c r="E225" s="487"/>
      <c r="F225" s="462"/>
      <c r="G225" s="373"/>
    </row>
    <row r="226" spans="1:7" ht="12.75">
      <c r="A226" s="1" t="s">
        <v>984</v>
      </c>
      <c r="B226" s="194" t="s">
        <v>181</v>
      </c>
      <c r="C226" s="211"/>
      <c r="D226" s="212"/>
      <c r="E226" s="662"/>
      <c r="F226" s="638"/>
      <c r="G226" s="373"/>
    </row>
    <row r="227" spans="1:7" ht="13.5" thickBot="1">
      <c r="A227" s="1" t="s">
        <v>984</v>
      </c>
      <c r="B227" s="215" t="s">
        <v>182</v>
      </c>
      <c r="C227" s="216"/>
      <c r="D227" s="217"/>
      <c r="E227" s="663"/>
      <c r="F227" s="468"/>
      <c r="G227" s="373"/>
    </row>
    <row r="228" spans="1:7" ht="13.5" thickTop="1">
      <c r="A228" s="372"/>
      <c r="B228" s="373"/>
      <c r="C228" s="373"/>
      <c r="D228" s="373"/>
      <c r="E228" s="373"/>
      <c r="F228" s="373"/>
      <c r="G228" s="373"/>
    </row>
    <row r="229" spans="1:2" ht="12.75">
      <c r="A229" s="372"/>
      <c r="B229" s="433" t="s">
        <v>141</v>
      </c>
    </row>
    <row r="230" ht="12.75">
      <c r="B230" s="433" t="s">
        <v>142</v>
      </c>
    </row>
  </sheetData>
  <mergeCells count="93">
    <mergeCell ref="B6:E6"/>
    <mergeCell ref="B9:D9"/>
    <mergeCell ref="A1:G1"/>
    <mergeCell ref="B180:D180"/>
    <mergeCell ref="B157:C157"/>
    <mergeCell ref="B158:C158"/>
    <mergeCell ref="B159:C159"/>
    <mergeCell ref="B160:C160"/>
    <mergeCell ref="B162:D162"/>
    <mergeCell ref="B163:D163"/>
    <mergeCell ref="B179:D179"/>
    <mergeCell ref="B152:D152"/>
    <mergeCell ref="B155:F155"/>
    <mergeCell ref="B148:D148"/>
    <mergeCell ref="B149:D149"/>
    <mergeCell ref="B150:D150"/>
    <mergeCell ref="B151:D151"/>
    <mergeCell ref="B153:D153"/>
    <mergeCell ref="B117:F117"/>
    <mergeCell ref="D119:E119"/>
    <mergeCell ref="D120:E120"/>
    <mergeCell ref="B130:F130"/>
    <mergeCell ref="B20:D20"/>
    <mergeCell ref="B108:D108"/>
    <mergeCell ref="B38:F38"/>
    <mergeCell ref="B52:F52"/>
    <mergeCell ref="B34:C34"/>
    <mergeCell ref="B35:C35"/>
    <mergeCell ref="B36:C36"/>
    <mergeCell ref="B83:F83"/>
    <mergeCell ref="B95:F95"/>
    <mergeCell ref="B21:D21"/>
    <mergeCell ref="B58:F58"/>
    <mergeCell ref="B112:F112"/>
    <mergeCell ref="B111:F111"/>
    <mergeCell ref="B82:D82"/>
    <mergeCell ref="B81:D81"/>
    <mergeCell ref="B100:F100"/>
    <mergeCell ref="C101:E101"/>
    <mergeCell ref="C84:G84"/>
    <mergeCell ref="B147:F147"/>
    <mergeCell ref="A2:F2"/>
    <mergeCell ref="B7:D7"/>
    <mergeCell ref="B8:D8"/>
    <mergeCell ref="B10:D10"/>
    <mergeCell ref="B5:F5"/>
    <mergeCell ref="B53:D53"/>
    <mergeCell ref="B54:D54"/>
    <mergeCell ref="B55:D55"/>
    <mergeCell ref="B56:D56"/>
    <mergeCell ref="B11:D11"/>
    <mergeCell ref="B13:D13"/>
    <mergeCell ref="B14:D14"/>
    <mergeCell ref="B19:F19"/>
    <mergeCell ref="B16:D16"/>
    <mergeCell ref="B17:D17"/>
    <mergeCell ref="B12:D12"/>
    <mergeCell ref="B15:D15"/>
    <mergeCell ref="B115:F115"/>
    <mergeCell ref="B22:D22"/>
    <mergeCell ref="B23:D23"/>
    <mergeCell ref="B24:D24"/>
    <mergeCell ref="B25:D25"/>
    <mergeCell ref="B33:F33"/>
    <mergeCell ref="B29:C29"/>
    <mergeCell ref="B30:C30"/>
    <mergeCell ref="B31:C31"/>
    <mergeCell ref="B109:D109"/>
    <mergeCell ref="B194:D194"/>
    <mergeCell ref="B195:D195"/>
    <mergeCell ref="B199:D199"/>
    <mergeCell ref="B200:D200"/>
    <mergeCell ref="B196:F196"/>
    <mergeCell ref="B203:D203"/>
    <mergeCell ref="B204:D204"/>
    <mergeCell ref="B205:D205"/>
    <mergeCell ref="B206:D206"/>
    <mergeCell ref="B210:D210"/>
    <mergeCell ref="B211:D211"/>
    <mergeCell ref="B212:D212"/>
    <mergeCell ref="B213:D213"/>
    <mergeCell ref="B214:D214"/>
    <mergeCell ref="B215:D215"/>
    <mergeCell ref="B216:D216"/>
    <mergeCell ref="B217:D217"/>
    <mergeCell ref="B218:D218"/>
    <mergeCell ref="B219:D219"/>
    <mergeCell ref="B220:F220"/>
    <mergeCell ref="B227:D227"/>
    <mergeCell ref="B223:D223"/>
    <mergeCell ref="B224:D224"/>
    <mergeCell ref="B225:D225"/>
    <mergeCell ref="B226:D226"/>
  </mergeCells>
  <hyperlinks>
    <hyperlink ref="B230" r:id="rId1" display="Office of Institutional Research"/>
    <hyperlink ref="B229" r:id="rId2" display="Common Data Set 2002-2003"/>
  </hyperlinks>
  <printOptions/>
  <pageMargins left="0.75" right="0.75" top="1" bottom="1" header="0.5" footer="0.5"/>
  <pageSetup fitToHeight="10" fitToWidth="1" horizontalDpi="600" verticalDpi="600" orientation="portrait" scale="83" r:id="rId3"/>
  <headerFooter alignWithMargins="0">
    <oddHeader>&amp;CCommon Data Set 2002-2003</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workbookViewId="0" topLeftCell="A1">
      <selection activeCell="A1" sqref="A1:G1"/>
    </sheetView>
  </sheetViews>
  <sheetFormatPr defaultColWidth="9.140625" defaultRowHeight="12.75"/>
  <cols>
    <col min="1" max="1" width="4.421875" style="435" customWidth="1"/>
    <col min="2" max="2" width="22.7109375" style="434" customWidth="1"/>
    <col min="3" max="3" width="12.7109375" style="434" customWidth="1"/>
    <col min="4" max="4" width="14.00390625" style="434" customWidth="1"/>
    <col min="5" max="7" width="12.7109375" style="434" customWidth="1"/>
  </cols>
  <sheetData>
    <row r="1" spans="1:7" ht="23.25">
      <c r="A1" s="348" t="s">
        <v>76</v>
      </c>
      <c r="B1" s="348"/>
      <c r="C1" s="348"/>
      <c r="D1" s="348"/>
      <c r="E1" s="348"/>
      <c r="F1" s="348"/>
      <c r="G1" s="348"/>
    </row>
    <row r="2" spans="1:7" ht="18">
      <c r="A2" s="350" t="s">
        <v>183</v>
      </c>
      <c r="B2" s="350"/>
      <c r="C2" s="350"/>
      <c r="D2" s="350"/>
      <c r="E2" s="350"/>
      <c r="F2" s="350"/>
      <c r="G2" s="350"/>
    </row>
    <row r="3" spans="1:7" ht="16.5" thickBot="1">
      <c r="A3" s="372"/>
      <c r="B3" s="3" t="s">
        <v>184</v>
      </c>
      <c r="C3" s="373"/>
      <c r="D3" s="373"/>
      <c r="E3" s="373"/>
      <c r="F3" s="373"/>
      <c r="G3" s="373"/>
    </row>
    <row r="4" spans="1:7" ht="13.5" thickTop="1">
      <c r="A4" s="1" t="s">
        <v>749</v>
      </c>
      <c r="B4" s="519"/>
      <c r="C4" s="664"/>
      <c r="D4" s="665"/>
      <c r="E4" s="43" t="s">
        <v>459</v>
      </c>
      <c r="F4" s="44" t="s">
        <v>460</v>
      </c>
      <c r="G4" s="473"/>
    </row>
    <row r="5" spans="1:7" ht="26.25" customHeight="1">
      <c r="A5" s="1" t="s">
        <v>749</v>
      </c>
      <c r="B5" s="255" t="s">
        <v>814</v>
      </c>
      <c r="C5" s="256"/>
      <c r="D5" s="257"/>
      <c r="E5" s="38" t="s">
        <v>770</v>
      </c>
      <c r="F5" s="481"/>
      <c r="G5" s="420"/>
    </row>
    <row r="6" spans="1:7" ht="41.25" customHeight="1" thickBot="1">
      <c r="A6" s="1" t="s">
        <v>749</v>
      </c>
      <c r="B6" s="197" t="s">
        <v>748</v>
      </c>
      <c r="C6" s="213"/>
      <c r="D6" s="221"/>
      <c r="E6" s="635" t="s">
        <v>770</v>
      </c>
      <c r="F6" s="636"/>
      <c r="G6" s="420"/>
    </row>
    <row r="7" spans="1:7" ht="13.5" thickTop="1">
      <c r="A7" s="372"/>
      <c r="B7" s="15"/>
      <c r="C7" s="15"/>
      <c r="D7" s="15"/>
      <c r="E7" s="666"/>
      <c r="F7" s="666"/>
      <c r="G7" s="420"/>
    </row>
    <row r="8" spans="1:7" ht="29.25" customHeight="1" thickBot="1">
      <c r="A8" s="1" t="s">
        <v>750</v>
      </c>
      <c r="B8" s="243" t="s">
        <v>47</v>
      </c>
      <c r="C8" s="243"/>
      <c r="D8" s="243"/>
      <c r="E8" s="243"/>
      <c r="F8" s="243"/>
      <c r="G8" s="243"/>
    </row>
    <row r="9" spans="1:7" ht="26.25" thickTop="1">
      <c r="A9" s="1" t="s">
        <v>750</v>
      </c>
      <c r="B9" s="154"/>
      <c r="C9" s="150" t="s">
        <v>185</v>
      </c>
      <c r="D9" s="150" t="s">
        <v>247</v>
      </c>
      <c r="E9" s="151" t="s">
        <v>248</v>
      </c>
      <c r="F9" s="16"/>
      <c r="G9" s="373"/>
    </row>
    <row r="10" spans="1:7" ht="12.75">
      <c r="A10" s="1" t="s">
        <v>750</v>
      </c>
      <c r="B10" s="667" t="s">
        <v>31</v>
      </c>
      <c r="C10" s="668">
        <v>230</v>
      </c>
      <c r="D10" s="668">
        <v>115</v>
      </c>
      <c r="E10" s="669">
        <v>76</v>
      </c>
      <c r="F10" s="670"/>
      <c r="G10" s="373"/>
    </row>
    <row r="11" spans="1:7" ht="12.75">
      <c r="A11" s="1" t="s">
        <v>750</v>
      </c>
      <c r="B11" s="356" t="s">
        <v>32</v>
      </c>
      <c r="C11" s="671">
        <v>331</v>
      </c>
      <c r="D11" s="671">
        <v>169</v>
      </c>
      <c r="E11" s="672">
        <v>105</v>
      </c>
      <c r="F11" s="670"/>
      <c r="G11" s="373"/>
    </row>
    <row r="12" spans="1:7" ht="13.5" thickBot="1">
      <c r="A12" s="1" t="s">
        <v>750</v>
      </c>
      <c r="B12" s="72" t="s">
        <v>249</v>
      </c>
      <c r="C12" s="673">
        <f>SUM(C10:C11)</f>
        <v>561</v>
      </c>
      <c r="D12" s="673">
        <f>SUM(D10:D11)</f>
        <v>284</v>
      </c>
      <c r="E12" s="674">
        <f>SUM(E10:E11)</f>
        <v>181</v>
      </c>
      <c r="F12" s="675"/>
      <c r="G12" s="387"/>
    </row>
    <row r="13" spans="1:7" ht="13.5" thickTop="1">
      <c r="A13" s="386"/>
      <c r="B13" s="387"/>
      <c r="C13" s="387"/>
      <c r="D13" s="387"/>
      <c r="E13" s="387"/>
      <c r="F13" s="387"/>
      <c r="G13" s="387"/>
    </row>
    <row r="14" spans="1:7" ht="15.75">
      <c r="A14" s="386"/>
      <c r="B14" s="248" t="s">
        <v>250</v>
      </c>
      <c r="C14" s="676"/>
      <c r="D14" s="373"/>
      <c r="E14" s="373"/>
      <c r="F14" s="373"/>
      <c r="G14" s="373"/>
    </row>
    <row r="15" spans="1:7" ht="13.5" thickBot="1">
      <c r="A15" s="1" t="s">
        <v>751</v>
      </c>
      <c r="B15" s="249" t="s">
        <v>251</v>
      </c>
      <c r="C15" s="249"/>
      <c r="D15" s="249"/>
      <c r="E15" s="373"/>
      <c r="F15" s="373"/>
      <c r="G15" s="373"/>
    </row>
    <row r="16" spans="1:7" ht="13.5" thickTop="1">
      <c r="A16" s="1" t="s">
        <v>751</v>
      </c>
      <c r="B16" s="677" t="s">
        <v>252</v>
      </c>
      <c r="C16" s="146" t="s">
        <v>770</v>
      </c>
      <c r="D16" s="373"/>
      <c r="E16" s="373"/>
      <c r="F16" s="373"/>
      <c r="G16" s="373"/>
    </row>
    <row r="17" spans="1:7" ht="15">
      <c r="A17" s="1" t="s">
        <v>751</v>
      </c>
      <c r="B17" s="678" t="s">
        <v>754</v>
      </c>
      <c r="C17" s="679"/>
      <c r="D17" s="680"/>
      <c r="E17" s="680"/>
      <c r="F17" s="680"/>
      <c r="G17" s="680"/>
    </row>
    <row r="18" spans="1:7" ht="12.75">
      <c r="A18" s="1" t="s">
        <v>751</v>
      </c>
      <c r="B18" s="681" t="s">
        <v>253</v>
      </c>
      <c r="C18" s="39" t="s">
        <v>770</v>
      </c>
      <c r="D18" s="373"/>
      <c r="E18" s="373"/>
      <c r="F18" s="373"/>
      <c r="G18" s="373"/>
    </row>
    <row r="19" spans="1:7" ht="13.5" thickBot="1">
      <c r="A19" s="1" t="s">
        <v>751</v>
      </c>
      <c r="B19" s="682" t="s">
        <v>254</v>
      </c>
      <c r="C19" s="683"/>
      <c r="D19" s="373"/>
      <c r="E19" s="373"/>
      <c r="F19" s="373"/>
      <c r="G19" s="373"/>
    </row>
    <row r="20" spans="1:7" ht="13.5" thickTop="1">
      <c r="A20" s="372"/>
      <c r="B20" s="373"/>
      <c r="C20" s="373"/>
      <c r="D20" s="373"/>
      <c r="E20" s="373"/>
      <c r="F20" s="373"/>
      <c r="G20" s="373"/>
    </row>
    <row r="21" spans="1:7" ht="12.75" customHeight="1" thickBot="1">
      <c r="A21" s="1" t="s">
        <v>752</v>
      </c>
      <c r="B21" s="684"/>
      <c r="C21" s="685"/>
      <c r="D21" s="686"/>
      <c r="E21" s="87" t="s">
        <v>459</v>
      </c>
      <c r="F21" s="87" t="s">
        <v>460</v>
      </c>
      <c r="G21" s="473"/>
    </row>
    <row r="22" spans="1:7" ht="40.5" customHeight="1" thickTop="1">
      <c r="A22" s="1" t="s">
        <v>752</v>
      </c>
      <c r="B22" s="250" t="s">
        <v>255</v>
      </c>
      <c r="C22" s="251"/>
      <c r="D22" s="252"/>
      <c r="E22" s="687" t="s">
        <v>770</v>
      </c>
      <c r="F22" s="688"/>
      <c r="G22" s="473"/>
    </row>
    <row r="23" spans="1:7" ht="24.75" customHeight="1" thickBot="1">
      <c r="A23" s="1" t="s">
        <v>752</v>
      </c>
      <c r="B23" s="258" t="s">
        <v>755</v>
      </c>
      <c r="C23" s="259"/>
      <c r="D23" s="259"/>
      <c r="E23" s="689" t="s">
        <v>388</v>
      </c>
      <c r="F23" s="690"/>
      <c r="G23" s="473"/>
    </row>
    <row r="24" spans="1:7" ht="13.5" thickTop="1">
      <c r="A24" s="372"/>
      <c r="B24" s="373"/>
      <c r="C24" s="373"/>
      <c r="D24" s="373"/>
      <c r="E24" s="373"/>
      <c r="F24" s="373"/>
      <c r="G24" s="373"/>
    </row>
    <row r="25" spans="1:7" ht="13.5" thickBot="1">
      <c r="A25" s="1" t="s">
        <v>753</v>
      </c>
      <c r="B25" s="244" t="s">
        <v>820</v>
      </c>
      <c r="C25" s="691"/>
      <c r="D25" s="691"/>
      <c r="E25" s="691"/>
      <c r="F25" s="438"/>
      <c r="G25" s="373"/>
    </row>
    <row r="26" spans="1:7" ht="34.5" thickTop="1">
      <c r="A26" s="1" t="s">
        <v>753</v>
      </c>
      <c r="B26" s="155"/>
      <c r="C26" s="156" t="s">
        <v>821</v>
      </c>
      <c r="D26" s="156" t="s">
        <v>822</v>
      </c>
      <c r="E26" s="156" t="s">
        <v>823</v>
      </c>
      <c r="F26" s="156" t="s">
        <v>824</v>
      </c>
      <c r="G26" s="157" t="s">
        <v>825</v>
      </c>
    </row>
    <row r="27" spans="1:7" ht="12.75">
      <c r="A27" s="1" t="s">
        <v>753</v>
      </c>
      <c r="B27" s="692" t="s">
        <v>826</v>
      </c>
      <c r="C27" s="69" t="s">
        <v>770</v>
      </c>
      <c r="D27" s="693"/>
      <c r="E27" s="693"/>
      <c r="F27" s="693"/>
      <c r="G27" s="694"/>
    </row>
    <row r="28" spans="1:7" ht="12.75">
      <c r="A28" s="1" t="s">
        <v>753</v>
      </c>
      <c r="B28" s="695" t="s">
        <v>827</v>
      </c>
      <c r="C28" s="550" t="s">
        <v>770</v>
      </c>
      <c r="D28" s="696"/>
      <c r="E28" s="696"/>
      <c r="F28" s="696"/>
      <c r="G28" s="697"/>
    </row>
    <row r="29" spans="1:7" ht="25.5">
      <c r="A29" s="1" t="s">
        <v>753</v>
      </c>
      <c r="B29" s="695" t="s">
        <v>828</v>
      </c>
      <c r="C29" s="550" t="s">
        <v>770</v>
      </c>
      <c r="D29" s="696"/>
      <c r="E29" s="696"/>
      <c r="F29" s="696"/>
      <c r="G29" s="697"/>
    </row>
    <row r="30" spans="1:7" ht="12.75">
      <c r="A30" s="1" t="s">
        <v>753</v>
      </c>
      <c r="B30" s="692" t="s">
        <v>645</v>
      </c>
      <c r="C30" s="693"/>
      <c r="D30" s="693"/>
      <c r="E30" s="693"/>
      <c r="F30" s="693"/>
      <c r="G30" s="70" t="s">
        <v>770</v>
      </c>
    </row>
    <row r="31" spans="1:7" ht="12.75">
      <c r="A31" s="1" t="s">
        <v>753</v>
      </c>
      <c r="B31" s="695" t="s">
        <v>642</v>
      </c>
      <c r="C31" s="696"/>
      <c r="D31" s="550" t="s">
        <v>770</v>
      </c>
      <c r="E31" s="696"/>
      <c r="F31" s="696"/>
      <c r="G31" s="697"/>
    </row>
    <row r="32" spans="1:7" ht="40.5" customHeight="1" thickBot="1">
      <c r="A32" s="1" t="s">
        <v>753</v>
      </c>
      <c r="B32" s="634" t="s">
        <v>829</v>
      </c>
      <c r="C32" s="635" t="s">
        <v>770</v>
      </c>
      <c r="D32" s="698"/>
      <c r="E32" s="698"/>
      <c r="F32" s="698"/>
      <c r="G32" s="699"/>
    </row>
    <row r="33" spans="1:7" ht="14.25" thickBot="1" thickTop="1">
      <c r="A33" s="372"/>
      <c r="B33" s="373"/>
      <c r="C33" s="373"/>
      <c r="D33" s="373"/>
      <c r="E33" s="373"/>
      <c r="F33" s="373"/>
      <c r="G33" s="373"/>
    </row>
    <row r="34" spans="1:7" ht="27" customHeight="1" thickBot="1" thickTop="1">
      <c r="A34" s="1" t="s">
        <v>758</v>
      </c>
      <c r="B34" s="245" t="s">
        <v>756</v>
      </c>
      <c r="C34" s="246"/>
      <c r="D34" s="246"/>
      <c r="E34" s="86"/>
      <c r="F34" s="13"/>
      <c r="G34" s="473"/>
    </row>
    <row r="35" spans="1:7" ht="14.25" thickBot="1" thickTop="1">
      <c r="A35" s="372"/>
      <c r="B35" s="373"/>
      <c r="C35" s="373"/>
      <c r="D35" s="373"/>
      <c r="E35" s="373"/>
      <c r="F35" s="373"/>
      <c r="G35" s="373"/>
    </row>
    <row r="36" spans="1:7" ht="26.25" customHeight="1" thickBot="1" thickTop="1">
      <c r="A36" s="1" t="s">
        <v>759</v>
      </c>
      <c r="B36" s="253" t="s">
        <v>757</v>
      </c>
      <c r="C36" s="254"/>
      <c r="D36" s="254"/>
      <c r="E36" s="700">
        <v>3</v>
      </c>
      <c r="F36" s="13"/>
      <c r="G36" s="473"/>
    </row>
    <row r="37" spans="1:7" ht="14.25" thickBot="1" thickTop="1">
      <c r="A37" s="372"/>
      <c r="B37" s="373"/>
      <c r="C37" s="373"/>
      <c r="D37" s="373"/>
      <c r="E37" s="373"/>
      <c r="F37" s="373"/>
      <c r="G37" s="373"/>
    </row>
    <row r="38" spans="1:7" ht="27.75" customHeight="1" thickBot="1" thickTop="1">
      <c r="A38" s="1" t="s">
        <v>760</v>
      </c>
      <c r="B38" s="247" t="s">
        <v>445</v>
      </c>
      <c r="C38" s="430"/>
      <c r="D38" s="430"/>
      <c r="E38" s="430"/>
      <c r="F38" s="430"/>
      <c r="G38" s="701"/>
    </row>
    <row r="39" spans="1:7" ht="13.5" thickTop="1">
      <c r="A39" s="372"/>
      <c r="B39" s="373"/>
      <c r="C39" s="373"/>
      <c r="D39" s="373"/>
      <c r="E39" s="373"/>
      <c r="F39" s="373"/>
      <c r="G39" s="373"/>
    </row>
    <row r="40" spans="1:7" ht="37.5" customHeight="1" thickBot="1">
      <c r="A40" s="1" t="s">
        <v>762</v>
      </c>
      <c r="B40" s="242" t="s">
        <v>761</v>
      </c>
      <c r="C40" s="242"/>
      <c r="D40" s="242"/>
      <c r="E40" s="242"/>
      <c r="F40" s="242"/>
      <c r="G40" s="242"/>
    </row>
    <row r="41" spans="1:7" ht="23.25" thickTop="1">
      <c r="A41" s="1" t="s">
        <v>762</v>
      </c>
      <c r="B41" s="155"/>
      <c r="C41" s="156" t="s">
        <v>446</v>
      </c>
      <c r="D41" s="156" t="s">
        <v>447</v>
      </c>
      <c r="E41" s="156" t="s">
        <v>448</v>
      </c>
      <c r="F41" s="156" t="s">
        <v>449</v>
      </c>
      <c r="G41" s="157" t="s">
        <v>450</v>
      </c>
    </row>
    <row r="42" spans="1:7" ht="12.75">
      <c r="A42" s="1" t="s">
        <v>762</v>
      </c>
      <c r="B42" s="316" t="s">
        <v>252</v>
      </c>
      <c r="C42" s="702"/>
      <c r="D42" s="703" t="s">
        <v>389</v>
      </c>
      <c r="E42" s="703" t="s">
        <v>390</v>
      </c>
      <c r="F42" s="703" t="s">
        <v>391</v>
      </c>
      <c r="G42" s="704"/>
    </row>
    <row r="43" spans="1:7" ht="12.75">
      <c r="A43" s="1" t="s">
        <v>762</v>
      </c>
      <c r="B43" s="583" t="s">
        <v>754</v>
      </c>
      <c r="C43" s="705"/>
      <c r="D43" s="706"/>
      <c r="E43" s="706"/>
      <c r="F43" s="706"/>
      <c r="G43" s="707"/>
    </row>
    <row r="44" spans="1:7" ht="12.75">
      <c r="A44" s="1" t="s">
        <v>762</v>
      </c>
      <c r="B44" s="316" t="s">
        <v>253</v>
      </c>
      <c r="C44" s="702"/>
      <c r="D44" s="703" t="s">
        <v>386</v>
      </c>
      <c r="E44" s="703" t="s">
        <v>392</v>
      </c>
      <c r="F44" s="703" t="s">
        <v>393</v>
      </c>
      <c r="G44" s="704"/>
    </row>
    <row r="45" spans="1:7" ht="13.5" thickBot="1">
      <c r="A45" s="1" t="s">
        <v>762</v>
      </c>
      <c r="B45" s="585" t="s">
        <v>254</v>
      </c>
      <c r="C45" s="708"/>
      <c r="D45" s="708"/>
      <c r="E45" s="708"/>
      <c r="F45" s="708"/>
      <c r="G45" s="709"/>
    </row>
    <row r="46" spans="1:7" ht="14.25" thickBot="1" thickTop="1">
      <c r="A46" s="372"/>
      <c r="B46" s="373"/>
      <c r="C46" s="373"/>
      <c r="D46" s="373"/>
      <c r="E46" s="373"/>
      <c r="F46" s="373"/>
      <c r="G46" s="373"/>
    </row>
    <row r="47" spans="1:7" ht="12.75" customHeight="1" thickTop="1">
      <c r="A47" s="1" t="s">
        <v>763</v>
      </c>
      <c r="B47" s="710"/>
      <c r="C47" s="263"/>
      <c r="D47" s="264"/>
      <c r="E47" s="43" t="s">
        <v>459</v>
      </c>
      <c r="F47" s="44" t="s">
        <v>460</v>
      </c>
      <c r="G47" s="473"/>
    </row>
    <row r="48" spans="1:7" ht="26.25" customHeight="1" thickBot="1">
      <c r="A48" s="1" t="s">
        <v>763</v>
      </c>
      <c r="B48" s="197" t="s">
        <v>810</v>
      </c>
      <c r="C48" s="213"/>
      <c r="D48" s="221"/>
      <c r="E48" s="496"/>
      <c r="F48" s="636"/>
      <c r="G48" s="420"/>
    </row>
    <row r="49" spans="1:7" ht="14.25" thickBot="1" thickTop="1">
      <c r="A49" s="372"/>
      <c r="B49" s="15"/>
      <c r="C49" s="15"/>
      <c r="D49" s="15"/>
      <c r="E49" s="666"/>
      <c r="F49" s="666"/>
      <c r="G49" s="373"/>
    </row>
    <row r="50" spans="1:7" ht="24" customHeight="1" thickBot="1" thickTop="1">
      <c r="A50" s="1" t="s">
        <v>321</v>
      </c>
      <c r="B50" s="260" t="s">
        <v>322</v>
      </c>
      <c r="C50" s="430"/>
      <c r="D50" s="430"/>
      <c r="E50" s="430"/>
      <c r="F50" s="430"/>
      <c r="G50" s="701"/>
    </row>
    <row r="51" spans="1:7" ht="13.5" thickTop="1">
      <c r="A51" s="372"/>
      <c r="B51" s="373"/>
      <c r="C51" s="373"/>
      <c r="D51" s="373"/>
      <c r="E51" s="373"/>
      <c r="F51" s="373"/>
      <c r="G51" s="373"/>
    </row>
    <row r="52" spans="1:7" ht="16.5" thickBot="1">
      <c r="A52" s="372"/>
      <c r="B52" s="248" t="s">
        <v>323</v>
      </c>
      <c r="C52" s="676"/>
      <c r="D52" s="373"/>
      <c r="E52" s="373"/>
      <c r="F52" s="373"/>
      <c r="G52" s="373"/>
    </row>
    <row r="53" spans="1:7" ht="27.75" customHeight="1" thickBot="1" thickTop="1">
      <c r="A53" s="1" t="s">
        <v>324</v>
      </c>
      <c r="B53" s="253" t="s">
        <v>325</v>
      </c>
      <c r="C53" s="254"/>
      <c r="D53" s="254"/>
      <c r="E53" s="711" t="s">
        <v>394</v>
      </c>
      <c r="F53" s="373"/>
      <c r="G53" s="473"/>
    </row>
    <row r="54" spans="1:7" ht="14.25" thickBot="1" thickTop="1">
      <c r="A54" s="372"/>
      <c r="B54" s="373"/>
      <c r="C54" s="373"/>
      <c r="D54" s="373"/>
      <c r="E54" s="373"/>
      <c r="F54" s="373"/>
      <c r="G54" s="373"/>
    </row>
    <row r="55" spans="1:7" ht="13.5" thickTop="1">
      <c r="A55" s="1" t="s">
        <v>328</v>
      </c>
      <c r="B55" s="519"/>
      <c r="C55" s="664"/>
      <c r="D55" s="665"/>
      <c r="E55" s="43" t="s">
        <v>811</v>
      </c>
      <c r="F55" s="44" t="s">
        <v>326</v>
      </c>
      <c r="G55" s="373"/>
    </row>
    <row r="56" spans="1:7" ht="26.25" customHeight="1" thickBot="1">
      <c r="A56" s="1" t="s">
        <v>328</v>
      </c>
      <c r="B56" s="197" t="s">
        <v>327</v>
      </c>
      <c r="C56" s="213"/>
      <c r="D56" s="221"/>
      <c r="E56" s="496"/>
      <c r="F56" s="636"/>
      <c r="G56" s="373"/>
    </row>
    <row r="57" spans="1:7" ht="14.25" thickBot="1" thickTop="1">
      <c r="A57" s="372"/>
      <c r="B57" s="373"/>
      <c r="C57" s="373"/>
      <c r="D57" s="373"/>
      <c r="E57" s="373"/>
      <c r="F57" s="373"/>
      <c r="G57" s="373"/>
    </row>
    <row r="58" spans="1:7" ht="13.5" thickTop="1">
      <c r="A58" s="1" t="s">
        <v>330</v>
      </c>
      <c r="B58" s="519"/>
      <c r="C58" s="712"/>
      <c r="D58" s="713"/>
      <c r="E58" s="43" t="s">
        <v>811</v>
      </c>
      <c r="F58" s="44" t="s">
        <v>326</v>
      </c>
      <c r="G58" s="373"/>
    </row>
    <row r="59" spans="1:7" ht="27" customHeight="1" thickBot="1">
      <c r="A59" s="1" t="s">
        <v>330</v>
      </c>
      <c r="B59" s="197" t="s">
        <v>329</v>
      </c>
      <c r="C59" s="213"/>
      <c r="D59" s="221"/>
      <c r="E59" s="496"/>
      <c r="F59" s="636"/>
      <c r="G59" s="373"/>
    </row>
    <row r="60" spans="1:7" ht="14.25" thickBot="1" thickTop="1">
      <c r="A60" s="372"/>
      <c r="B60" s="469"/>
      <c r="C60" s="469"/>
      <c r="D60" s="469"/>
      <c r="E60" s="469"/>
      <c r="F60" s="469"/>
      <c r="G60" s="469"/>
    </row>
    <row r="61" spans="1:7" ht="27.75" customHeight="1" thickBot="1" thickTop="1">
      <c r="A61" s="1" t="s">
        <v>331</v>
      </c>
      <c r="B61" s="260" t="s">
        <v>812</v>
      </c>
      <c r="C61" s="261"/>
      <c r="D61" s="261"/>
      <c r="E61" s="714"/>
      <c r="F61" s="4"/>
      <c r="G61" s="473"/>
    </row>
    <row r="62" spans="1:7" ht="14.25" thickBot="1" thickTop="1">
      <c r="A62" s="1"/>
      <c r="B62" s="4"/>
      <c r="C62" s="4"/>
      <c r="D62" s="4"/>
      <c r="E62" s="4"/>
      <c r="F62" s="4"/>
      <c r="G62" s="473"/>
    </row>
    <row r="63" spans="1:7" ht="26.25" customHeight="1" thickBot="1" thickTop="1">
      <c r="A63" s="1" t="s">
        <v>332</v>
      </c>
      <c r="B63" s="253" t="s">
        <v>333</v>
      </c>
      <c r="C63" s="254"/>
      <c r="D63" s="254"/>
      <c r="E63" s="715">
        <v>60</v>
      </c>
      <c r="F63" s="4"/>
      <c r="G63" s="473"/>
    </row>
    <row r="64" spans="1:7" ht="14.25" thickBot="1" thickTop="1">
      <c r="A64" s="1"/>
      <c r="B64" s="4"/>
      <c r="C64" s="4"/>
      <c r="D64" s="4"/>
      <c r="E64" s="4"/>
      <c r="F64" s="4"/>
      <c r="G64" s="473"/>
    </row>
    <row r="65" spans="1:7" ht="21" customHeight="1" thickBot="1" thickTop="1">
      <c r="A65" s="1" t="s">
        <v>334</v>
      </c>
      <c r="B65" s="260" t="s">
        <v>813</v>
      </c>
      <c r="C65" s="716"/>
      <c r="D65" s="716"/>
      <c r="E65" s="716"/>
      <c r="F65" s="716"/>
      <c r="G65" s="717"/>
    </row>
    <row r="66" spans="1:7" ht="13.5" thickTop="1">
      <c r="A66" s="372"/>
      <c r="B66" s="373"/>
      <c r="C66" s="373"/>
      <c r="D66" s="373"/>
      <c r="E66" s="373"/>
      <c r="F66" s="373"/>
      <c r="G66" s="373"/>
    </row>
    <row r="67" spans="1:2" ht="12.75">
      <c r="A67" s="372"/>
      <c r="B67" s="433" t="s">
        <v>141</v>
      </c>
    </row>
    <row r="68" ht="12.75">
      <c r="B68" s="433" t="s">
        <v>142</v>
      </c>
    </row>
  </sheetData>
  <mergeCells count="29">
    <mergeCell ref="A1:G1"/>
    <mergeCell ref="B50:G50"/>
    <mergeCell ref="B65:G65"/>
    <mergeCell ref="B61:E61"/>
    <mergeCell ref="B59:D59"/>
    <mergeCell ref="B47:D47"/>
    <mergeCell ref="B48:D48"/>
    <mergeCell ref="B52:C52"/>
    <mergeCell ref="B36:D36"/>
    <mergeCell ref="A2:G2"/>
    <mergeCell ref="B63:D63"/>
    <mergeCell ref="B53:D53"/>
    <mergeCell ref="B55:D55"/>
    <mergeCell ref="B56:D56"/>
    <mergeCell ref="B58:D58"/>
    <mergeCell ref="B4:D4"/>
    <mergeCell ref="B5:D5"/>
    <mergeCell ref="B6:D6"/>
    <mergeCell ref="B23:D23"/>
    <mergeCell ref="B40:G40"/>
    <mergeCell ref="B8:G8"/>
    <mergeCell ref="B25:E25"/>
    <mergeCell ref="B34:D34"/>
    <mergeCell ref="E23:F23"/>
    <mergeCell ref="B38:G38"/>
    <mergeCell ref="B14:C14"/>
    <mergeCell ref="B15:D15"/>
    <mergeCell ref="B21:D21"/>
    <mergeCell ref="B22:D22"/>
  </mergeCells>
  <hyperlinks>
    <hyperlink ref="B68" r:id="rId1" display="Office of Institutional Research"/>
    <hyperlink ref="B67" r:id="rId2" display="Common Data Set 2002-2003"/>
  </hyperlinks>
  <printOptions horizontalCentered="1"/>
  <pageMargins left="0.75" right="0.75" top="1" bottom="1" header="0.5" footer="0.5"/>
  <pageSetup horizontalDpi="600" verticalDpi="600" orientation="portrait" r:id="rId3"/>
  <headerFooter alignWithMargins="0">
    <oddHeader>&amp;CCommon Data Set 2002-2003</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46"/>
  <sheetViews>
    <sheetView workbookViewId="0" topLeftCell="A1">
      <selection activeCell="F7" sqref="F7"/>
    </sheetView>
  </sheetViews>
  <sheetFormatPr defaultColWidth="9.140625" defaultRowHeight="12.75"/>
  <cols>
    <col min="1" max="1" width="4.421875" style="435" customWidth="1"/>
    <col min="2" max="2" width="66.28125" style="434" customWidth="1"/>
    <col min="3" max="3" width="12.7109375" style="434" customWidth="1"/>
  </cols>
  <sheetData>
    <row r="1" spans="1:7" ht="23.25">
      <c r="A1" s="348" t="s">
        <v>76</v>
      </c>
      <c r="B1" s="348"/>
      <c r="C1" s="348"/>
      <c r="D1" s="436"/>
      <c r="E1" s="436"/>
      <c r="F1" s="436"/>
      <c r="G1" s="436"/>
    </row>
    <row r="2" spans="1:3" ht="18">
      <c r="A2" s="350" t="s">
        <v>157</v>
      </c>
      <c r="B2" s="350"/>
      <c r="C2" s="350"/>
    </row>
    <row r="3" spans="1:3" ht="28.5" customHeight="1" thickBot="1">
      <c r="A3" s="1" t="s">
        <v>481</v>
      </c>
      <c r="B3" s="206" t="s">
        <v>158</v>
      </c>
      <c r="C3" s="351"/>
    </row>
    <row r="4" spans="1:3" ht="13.5" thickTop="1">
      <c r="A4" s="1" t="s">
        <v>481</v>
      </c>
      <c r="B4" s="718" t="s">
        <v>159</v>
      </c>
      <c r="C4" s="648" t="s">
        <v>770</v>
      </c>
    </row>
    <row r="5" spans="1:3" ht="12.75">
      <c r="A5" s="1" t="s">
        <v>481</v>
      </c>
      <c r="B5" s="313" t="s">
        <v>160</v>
      </c>
      <c r="C5" s="719"/>
    </row>
    <row r="6" spans="1:3" ht="12.75">
      <c r="A6" s="1" t="s">
        <v>481</v>
      </c>
      <c r="B6" s="316" t="s">
        <v>161</v>
      </c>
      <c r="C6" s="720"/>
    </row>
    <row r="7" spans="1:3" ht="12.75">
      <c r="A7" s="1" t="s">
        <v>481</v>
      </c>
      <c r="B7" s="313" t="s">
        <v>162</v>
      </c>
      <c r="C7" s="721"/>
    </row>
    <row r="8" spans="1:3" ht="12.75">
      <c r="A8" s="1" t="s">
        <v>481</v>
      </c>
      <c r="B8" s="316" t="s">
        <v>163</v>
      </c>
      <c r="C8" s="720" t="s">
        <v>770</v>
      </c>
    </row>
    <row r="9" spans="1:3" ht="12.75">
      <c r="A9" s="1" t="s">
        <v>481</v>
      </c>
      <c r="B9" s="313" t="s">
        <v>164</v>
      </c>
      <c r="C9" s="719" t="s">
        <v>770</v>
      </c>
    </row>
    <row r="10" spans="1:3" ht="12.75">
      <c r="A10" s="1" t="s">
        <v>481</v>
      </c>
      <c r="B10" s="316" t="s">
        <v>787</v>
      </c>
      <c r="C10" s="720"/>
    </row>
    <row r="11" spans="1:3" ht="12.75">
      <c r="A11" s="1" t="s">
        <v>481</v>
      </c>
      <c r="B11" s="313" t="s">
        <v>788</v>
      </c>
      <c r="C11" s="719" t="s">
        <v>770</v>
      </c>
    </row>
    <row r="12" spans="1:3" ht="12.75">
      <c r="A12" s="1" t="s">
        <v>481</v>
      </c>
      <c r="B12" s="316" t="s">
        <v>789</v>
      </c>
      <c r="C12" s="722"/>
    </row>
    <row r="13" spans="1:3" ht="12.75">
      <c r="A13" s="1" t="s">
        <v>481</v>
      </c>
      <c r="B13" s="313" t="s">
        <v>790</v>
      </c>
      <c r="C13" s="719" t="s">
        <v>770</v>
      </c>
    </row>
    <row r="14" spans="1:3" ht="12.75">
      <c r="A14" s="1" t="s">
        <v>481</v>
      </c>
      <c r="B14" s="316" t="s">
        <v>791</v>
      </c>
      <c r="C14" s="720" t="s">
        <v>770</v>
      </c>
    </row>
    <row r="15" spans="1:3" ht="12.75">
      <c r="A15" s="1" t="s">
        <v>481</v>
      </c>
      <c r="B15" s="313" t="s">
        <v>792</v>
      </c>
      <c r="C15" s="719" t="s">
        <v>770</v>
      </c>
    </row>
    <row r="16" spans="1:3" ht="12.75">
      <c r="A16" s="1" t="s">
        <v>481</v>
      </c>
      <c r="B16" s="316" t="s">
        <v>793</v>
      </c>
      <c r="C16" s="722"/>
    </row>
    <row r="17" spans="1:3" ht="12.75">
      <c r="A17" s="1" t="s">
        <v>481</v>
      </c>
      <c r="B17" s="313" t="s">
        <v>794</v>
      </c>
      <c r="C17" s="719" t="s">
        <v>770</v>
      </c>
    </row>
    <row r="18" spans="1:3" ht="12.75">
      <c r="A18" s="1" t="s">
        <v>481</v>
      </c>
      <c r="B18" s="316" t="s">
        <v>795</v>
      </c>
      <c r="C18" s="720" t="s">
        <v>770</v>
      </c>
    </row>
    <row r="19" spans="1:3" ht="12.75">
      <c r="A19" s="1" t="s">
        <v>481</v>
      </c>
      <c r="B19" s="313" t="s">
        <v>796</v>
      </c>
      <c r="C19" s="719" t="s">
        <v>770</v>
      </c>
    </row>
    <row r="20" spans="1:3" ht="12.75">
      <c r="A20" s="1" t="s">
        <v>481</v>
      </c>
      <c r="B20" s="316" t="s">
        <v>797</v>
      </c>
      <c r="C20" s="722"/>
    </row>
    <row r="21" spans="1:3" ht="13.5" thickBot="1">
      <c r="A21" s="1" t="s">
        <v>481</v>
      </c>
      <c r="B21" s="723" t="s">
        <v>83</v>
      </c>
      <c r="C21" s="724"/>
    </row>
    <row r="22" spans="1:3" ht="13.5" thickTop="1">
      <c r="A22" s="372"/>
      <c r="B22" s="469"/>
      <c r="C22" s="469"/>
    </row>
    <row r="23" spans="1:3" ht="12.75">
      <c r="A23" s="1" t="s">
        <v>482</v>
      </c>
      <c r="B23" s="2" t="s">
        <v>799</v>
      </c>
      <c r="C23" s="373"/>
    </row>
    <row r="25" spans="1:3" ht="24.75" customHeight="1" thickBot="1">
      <c r="A25" s="14" t="s">
        <v>483</v>
      </c>
      <c r="B25" s="17" t="s">
        <v>800</v>
      </c>
      <c r="C25" s="4"/>
    </row>
    <row r="26" spans="1:3" ht="13.5" thickTop="1">
      <c r="A26" s="14" t="s">
        <v>483</v>
      </c>
      <c r="B26" s="718" t="s">
        <v>801</v>
      </c>
      <c r="C26" s="725" t="s">
        <v>770</v>
      </c>
    </row>
    <row r="27" spans="1:3" ht="12.75">
      <c r="A27" s="14" t="s">
        <v>483</v>
      </c>
      <c r="B27" s="583" t="s">
        <v>802</v>
      </c>
      <c r="C27" s="726" t="s">
        <v>770</v>
      </c>
    </row>
    <row r="28" spans="1:3" ht="12.75">
      <c r="A28" s="14" t="s">
        <v>483</v>
      </c>
      <c r="B28" s="316" t="s">
        <v>803</v>
      </c>
      <c r="C28" s="727" t="s">
        <v>770</v>
      </c>
    </row>
    <row r="29" spans="1:3" ht="12.75">
      <c r="A29" s="14" t="s">
        <v>483</v>
      </c>
      <c r="B29" s="583" t="s">
        <v>804</v>
      </c>
      <c r="C29" s="726" t="s">
        <v>770</v>
      </c>
    </row>
    <row r="30" spans="1:3" ht="12.75">
      <c r="A30" s="14" t="s">
        <v>483</v>
      </c>
      <c r="B30" s="316" t="s">
        <v>123</v>
      </c>
      <c r="C30" s="727" t="s">
        <v>770</v>
      </c>
    </row>
    <row r="31" spans="1:3" ht="12.75">
      <c r="A31" s="14" t="s">
        <v>483</v>
      </c>
      <c r="B31" s="583" t="s">
        <v>805</v>
      </c>
      <c r="C31" s="726" t="s">
        <v>770</v>
      </c>
    </row>
    <row r="32" spans="1:3" ht="12.75">
      <c r="A32" s="14" t="s">
        <v>483</v>
      </c>
      <c r="B32" s="316" t="s">
        <v>118</v>
      </c>
      <c r="C32" s="727" t="s">
        <v>770</v>
      </c>
    </row>
    <row r="33" spans="1:3" ht="12.75">
      <c r="A33" s="14" t="s">
        <v>483</v>
      </c>
      <c r="B33" s="583" t="s">
        <v>806</v>
      </c>
      <c r="C33" s="726" t="s">
        <v>770</v>
      </c>
    </row>
    <row r="34" spans="1:3" ht="12.75">
      <c r="A34" s="14" t="s">
        <v>483</v>
      </c>
      <c r="B34" s="316" t="s">
        <v>807</v>
      </c>
      <c r="C34" s="727" t="s">
        <v>770</v>
      </c>
    </row>
    <row r="35" spans="1:3" ht="12.75">
      <c r="A35" s="14" t="s">
        <v>483</v>
      </c>
      <c r="B35" s="583" t="s">
        <v>808</v>
      </c>
      <c r="C35" s="726" t="s">
        <v>770</v>
      </c>
    </row>
    <row r="36" spans="1:3" ht="13.5" thickBot="1">
      <c r="A36" s="14" t="s">
        <v>483</v>
      </c>
      <c r="B36" s="594" t="s">
        <v>15</v>
      </c>
      <c r="C36" s="728"/>
    </row>
    <row r="37" spans="1:3" ht="13.5" thickTop="1">
      <c r="A37" s="372"/>
      <c r="B37" s="373"/>
      <c r="C37" s="373"/>
    </row>
    <row r="38" spans="1:3" ht="15.75">
      <c r="A38" s="372"/>
      <c r="B38" s="3" t="s">
        <v>809</v>
      </c>
      <c r="C38" s="373"/>
    </row>
    <row r="39" spans="1:3" ht="25.5" customHeight="1" thickBot="1">
      <c r="A39" s="372"/>
      <c r="B39" s="193" t="s">
        <v>834</v>
      </c>
      <c r="C39" s="398"/>
    </row>
    <row r="40" spans="1:3" ht="26.25" thickTop="1">
      <c r="A40" s="1" t="s">
        <v>484</v>
      </c>
      <c r="B40" s="158" t="s">
        <v>48</v>
      </c>
      <c r="C40" s="729">
        <v>2128645</v>
      </c>
    </row>
    <row r="41" spans="1:3" ht="25.5">
      <c r="A41" s="1" t="s">
        <v>485</v>
      </c>
      <c r="B41" s="88" t="s">
        <v>367</v>
      </c>
      <c r="C41" s="730">
        <v>11313</v>
      </c>
    </row>
    <row r="42" spans="1:3" ht="12.75">
      <c r="A42" s="1" t="s">
        <v>486</v>
      </c>
      <c r="B42" s="159" t="s">
        <v>368</v>
      </c>
      <c r="C42" s="731">
        <v>2346524</v>
      </c>
    </row>
    <row r="43" spans="1:3" ht="13.5" thickBot="1">
      <c r="A43" s="1" t="s">
        <v>487</v>
      </c>
      <c r="B43" s="89" t="s">
        <v>369</v>
      </c>
      <c r="C43" s="732">
        <v>29977</v>
      </c>
    </row>
    <row r="44" spans="1:3" ht="13.5" thickTop="1">
      <c r="A44" s="372"/>
      <c r="B44" s="373"/>
      <c r="C44" s="373"/>
    </row>
    <row r="45" spans="1:2" ht="12.75">
      <c r="A45" s="372"/>
      <c r="B45" s="433" t="s">
        <v>141</v>
      </c>
    </row>
    <row r="46" ht="12.75">
      <c r="B46" s="433" t="s">
        <v>142</v>
      </c>
    </row>
  </sheetData>
  <mergeCells count="5">
    <mergeCell ref="A1:C1"/>
    <mergeCell ref="B39:C39"/>
    <mergeCell ref="A2:C2"/>
    <mergeCell ref="B3:C3"/>
    <mergeCell ref="B21:C21"/>
  </mergeCells>
  <hyperlinks>
    <hyperlink ref="B46" r:id="rId1" display="Office of Institutional Research"/>
    <hyperlink ref="B45" r:id="rId2" display="Common Data Set 2002-2003"/>
  </hyperlinks>
  <printOptions/>
  <pageMargins left="0.75" right="0.75" top="1" bottom="1" header="0.5" footer="0.5"/>
  <pageSetup horizontalDpi="600" verticalDpi="600" orientation="portrait" r:id="rId3"/>
  <headerFooter alignWithMargins="0">
    <oddHeader>&amp;CCommon Data Set 2002-2003</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I54"/>
  <sheetViews>
    <sheetView workbookViewId="0" topLeftCell="A1">
      <selection activeCell="A1" sqref="A1:G1"/>
    </sheetView>
  </sheetViews>
  <sheetFormatPr defaultColWidth="9.140625" defaultRowHeight="12.75"/>
  <cols>
    <col min="1" max="1" width="3.8515625" style="435" customWidth="1"/>
    <col min="2" max="2" width="27.8515625" style="434" customWidth="1"/>
    <col min="3" max="3" width="7.57421875" style="434" customWidth="1"/>
    <col min="4" max="4" width="10.7109375" style="434" customWidth="1"/>
    <col min="5" max="5" width="20.140625" style="434" customWidth="1"/>
    <col min="6" max="6" width="20.421875" style="434" customWidth="1"/>
  </cols>
  <sheetData>
    <row r="1" spans="1:7" ht="23.25">
      <c r="A1" s="348" t="s">
        <v>76</v>
      </c>
      <c r="B1" s="348"/>
      <c r="C1" s="348"/>
      <c r="D1" s="348"/>
      <c r="E1" s="348"/>
      <c r="F1" s="348"/>
      <c r="G1" s="348"/>
    </row>
    <row r="2" spans="1:7" ht="18">
      <c r="A2" s="350" t="s">
        <v>335</v>
      </c>
      <c r="B2" s="350"/>
      <c r="C2" s="350"/>
      <c r="D2" s="350"/>
      <c r="E2" s="956"/>
      <c r="F2" s="956"/>
      <c r="G2" s="956"/>
    </row>
    <row r="4" spans="1:6" ht="28.5" customHeight="1" thickBot="1">
      <c r="A4" s="1" t="s">
        <v>842</v>
      </c>
      <c r="B4" s="242" t="s">
        <v>370</v>
      </c>
      <c r="C4" s="242"/>
      <c r="D4" s="242"/>
      <c r="E4" s="733"/>
      <c r="F4" s="733"/>
    </row>
    <row r="5" spans="1:6" ht="37.5" customHeight="1" thickTop="1">
      <c r="A5" s="1" t="s">
        <v>842</v>
      </c>
      <c r="B5" s="734"/>
      <c r="C5" s="735"/>
      <c r="D5" s="735"/>
      <c r="E5" s="160" t="s">
        <v>843</v>
      </c>
      <c r="F5" s="736" t="s">
        <v>33</v>
      </c>
    </row>
    <row r="6" spans="1:6" ht="26.25" customHeight="1">
      <c r="A6" s="1" t="s">
        <v>842</v>
      </c>
      <c r="B6" s="737" t="s">
        <v>844</v>
      </c>
      <c r="C6" s="738"/>
      <c r="D6" s="738"/>
      <c r="E6" s="739">
        <v>0.34</v>
      </c>
      <c r="F6" s="740">
        <v>0.34</v>
      </c>
    </row>
    <row r="7" spans="1:6" ht="12.75">
      <c r="A7" s="1" t="s">
        <v>842</v>
      </c>
      <c r="B7" s="423" t="s">
        <v>336</v>
      </c>
      <c r="C7" s="741"/>
      <c r="D7" s="741"/>
      <c r="E7" s="742"/>
      <c r="F7" s="743">
        <f>575/1837</f>
        <v>0.3130103429504627</v>
      </c>
    </row>
    <row r="8" spans="1:6" ht="12.75">
      <c r="A8" s="1" t="s">
        <v>842</v>
      </c>
      <c r="B8" s="737" t="s">
        <v>337</v>
      </c>
      <c r="C8" s="738"/>
      <c r="D8" s="738"/>
      <c r="E8" s="744"/>
      <c r="F8" s="740">
        <f>802/2441</f>
        <v>0.328553871364195</v>
      </c>
    </row>
    <row r="9" spans="1:6" ht="24.75" customHeight="1">
      <c r="A9" s="1" t="s">
        <v>842</v>
      </c>
      <c r="B9" s="423" t="s">
        <v>338</v>
      </c>
      <c r="C9" s="741"/>
      <c r="D9" s="741"/>
      <c r="E9" s="745">
        <v>0.99</v>
      </c>
      <c r="F9" s="746">
        <v>0.75</v>
      </c>
    </row>
    <row r="10" spans="1:6" ht="12.75">
      <c r="A10" s="1" t="s">
        <v>842</v>
      </c>
      <c r="B10" s="737" t="s">
        <v>339</v>
      </c>
      <c r="C10" s="738"/>
      <c r="D10" s="738"/>
      <c r="E10" s="747">
        <v>0.01</v>
      </c>
      <c r="F10" s="740">
        <v>0.25</v>
      </c>
    </row>
    <row r="11" spans="1:6" ht="12.75">
      <c r="A11" s="1" t="s">
        <v>842</v>
      </c>
      <c r="B11" s="423" t="s">
        <v>340</v>
      </c>
      <c r="C11" s="741"/>
      <c r="D11" s="741"/>
      <c r="E11" s="748" t="s">
        <v>683</v>
      </c>
      <c r="F11" s="746">
        <f>41/5652</f>
        <v>0.007254069355980184</v>
      </c>
    </row>
    <row r="12" spans="1:6" ht="12.75">
      <c r="A12" s="1" t="s">
        <v>842</v>
      </c>
      <c r="B12" s="737" t="s">
        <v>341</v>
      </c>
      <c r="C12" s="738"/>
      <c r="D12" s="738"/>
      <c r="E12" s="749">
        <v>18</v>
      </c>
      <c r="F12" s="750">
        <v>20</v>
      </c>
    </row>
    <row r="13" spans="1:6" ht="13.5" thickBot="1">
      <c r="A13" s="1" t="s">
        <v>842</v>
      </c>
      <c r="B13" s="425" t="s">
        <v>342</v>
      </c>
      <c r="C13" s="751"/>
      <c r="D13" s="751"/>
      <c r="E13" s="752">
        <v>18</v>
      </c>
      <c r="F13" s="753">
        <v>20</v>
      </c>
    </row>
    <row r="14" spans="1:6" ht="13.5" thickTop="1">
      <c r="A14" s="372"/>
      <c r="B14" s="373"/>
      <c r="C14" s="373"/>
      <c r="D14" s="373"/>
      <c r="E14" s="373"/>
      <c r="F14" s="373"/>
    </row>
    <row r="15" spans="1:6" ht="13.5" thickBot="1">
      <c r="A15" s="1" t="s">
        <v>841</v>
      </c>
      <c r="B15" s="265" t="s">
        <v>845</v>
      </c>
      <c r="C15" s="428"/>
      <c r="D15" s="428"/>
      <c r="E15" s="754"/>
      <c r="F15" s="754"/>
    </row>
    <row r="16" spans="1:6" ht="13.5" thickTop="1">
      <c r="A16" s="1" t="s">
        <v>841</v>
      </c>
      <c r="B16" s="755" t="s">
        <v>343</v>
      </c>
      <c r="C16" s="331" t="s">
        <v>770</v>
      </c>
      <c r="D16" s="373"/>
      <c r="E16" s="373"/>
      <c r="F16" s="373"/>
    </row>
    <row r="17" spans="1:6" ht="12.75">
      <c r="A17" s="1" t="s">
        <v>841</v>
      </c>
      <c r="B17" s="695" t="s">
        <v>344</v>
      </c>
      <c r="C17" s="332" t="s">
        <v>770</v>
      </c>
      <c r="D17" s="373"/>
      <c r="E17" s="373"/>
      <c r="F17" s="373"/>
    </row>
    <row r="18" spans="1:6" ht="12.75">
      <c r="A18" s="1" t="s">
        <v>841</v>
      </c>
      <c r="B18" s="692" t="s">
        <v>466</v>
      </c>
      <c r="C18" s="343" t="s">
        <v>770</v>
      </c>
      <c r="D18" s="373"/>
      <c r="E18" s="373"/>
      <c r="F18" s="373"/>
    </row>
    <row r="19" spans="1:6" ht="12.75">
      <c r="A19" s="1" t="s">
        <v>841</v>
      </c>
      <c r="B19" s="695" t="s">
        <v>467</v>
      </c>
      <c r="C19" s="332" t="s">
        <v>770</v>
      </c>
      <c r="D19" s="373"/>
      <c r="E19" s="373"/>
      <c r="F19" s="373"/>
    </row>
    <row r="20" spans="1:6" ht="12.75">
      <c r="A20" s="1" t="s">
        <v>841</v>
      </c>
      <c r="B20" s="692" t="s">
        <v>468</v>
      </c>
      <c r="C20" s="343" t="s">
        <v>770</v>
      </c>
      <c r="D20" s="373"/>
      <c r="E20" s="373"/>
      <c r="F20" s="373"/>
    </row>
    <row r="21" spans="1:6" ht="12.75">
      <c r="A21" s="1" t="s">
        <v>841</v>
      </c>
      <c r="B21" s="695" t="s">
        <v>469</v>
      </c>
      <c r="C21" s="332" t="s">
        <v>770</v>
      </c>
      <c r="D21" s="373"/>
      <c r="E21" s="373"/>
      <c r="F21" s="373"/>
    </row>
    <row r="22" spans="1:6" ht="12.75">
      <c r="A22" s="1" t="s">
        <v>841</v>
      </c>
      <c r="B22" s="692" t="s">
        <v>470</v>
      </c>
      <c r="C22" s="343"/>
      <c r="D22" s="328"/>
      <c r="E22" s="373"/>
      <c r="F22" s="373"/>
    </row>
    <row r="23" spans="1:6" ht="12.75">
      <c r="A23" s="1" t="s">
        <v>841</v>
      </c>
      <c r="B23" s="695" t="s">
        <v>471</v>
      </c>
      <c r="C23" s="332" t="s">
        <v>770</v>
      </c>
      <c r="D23" s="373"/>
      <c r="E23" s="373"/>
      <c r="F23" s="373"/>
    </row>
    <row r="24" spans="1:6" ht="12.75">
      <c r="A24" s="1" t="s">
        <v>841</v>
      </c>
      <c r="B24" s="692" t="s">
        <v>472</v>
      </c>
      <c r="C24" s="343" t="s">
        <v>770</v>
      </c>
      <c r="D24" s="373"/>
      <c r="E24" s="373"/>
      <c r="F24" s="373"/>
    </row>
    <row r="25" spans="1:6" ht="12.75">
      <c r="A25" s="1" t="s">
        <v>841</v>
      </c>
      <c r="B25" s="695" t="s">
        <v>473</v>
      </c>
      <c r="C25" s="332" t="s">
        <v>770</v>
      </c>
      <c r="D25" s="373"/>
      <c r="E25" s="373"/>
      <c r="F25" s="373"/>
    </row>
    <row r="26" spans="1:6" ht="12.75">
      <c r="A26" s="1" t="s">
        <v>841</v>
      </c>
      <c r="B26" s="692" t="s">
        <v>474</v>
      </c>
      <c r="C26" s="343" t="s">
        <v>770</v>
      </c>
      <c r="D26" s="373"/>
      <c r="E26" s="373"/>
      <c r="F26" s="373"/>
    </row>
    <row r="27" spans="1:6" ht="12.75">
      <c r="A27" s="1" t="s">
        <v>841</v>
      </c>
      <c r="B27" s="695" t="s">
        <v>475</v>
      </c>
      <c r="C27" s="332" t="s">
        <v>770</v>
      </c>
      <c r="D27" s="373"/>
      <c r="E27" s="373"/>
      <c r="F27" s="373"/>
    </row>
    <row r="28" spans="1:6" ht="12.75">
      <c r="A28" s="1" t="s">
        <v>841</v>
      </c>
      <c r="B28" s="692" t="s">
        <v>476</v>
      </c>
      <c r="C28" s="343" t="s">
        <v>770</v>
      </c>
      <c r="D28" s="328"/>
      <c r="E28" s="373"/>
      <c r="F28" s="373"/>
    </row>
    <row r="29" spans="1:6" ht="12.75">
      <c r="A29" s="1" t="s">
        <v>841</v>
      </c>
      <c r="B29" s="695" t="s">
        <v>477</v>
      </c>
      <c r="C29" s="332" t="s">
        <v>770</v>
      </c>
      <c r="D29" s="373"/>
      <c r="E29" s="373"/>
      <c r="F29" s="373"/>
    </row>
    <row r="30" spans="1:6" ht="12.75">
      <c r="A30" s="1" t="s">
        <v>841</v>
      </c>
      <c r="B30" s="692" t="s">
        <v>478</v>
      </c>
      <c r="C30" s="343" t="s">
        <v>770</v>
      </c>
      <c r="D30" s="373"/>
      <c r="E30" s="373"/>
      <c r="F30" s="373"/>
    </row>
    <row r="31" spans="1:6" ht="12.75">
      <c r="A31" s="1" t="s">
        <v>841</v>
      </c>
      <c r="B31" s="756" t="s">
        <v>479</v>
      </c>
      <c r="C31" s="332" t="s">
        <v>770</v>
      </c>
      <c r="D31" s="373"/>
      <c r="E31" s="373"/>
      <c r="F31" s="373"/>
    </row>
    <row r="32" spans="1:6" ht="12.75">
      <c r="A32" s="1" t="s">
        <v>841</v>
      </c>
      <c r="B32" s="692" t="s">
        <v>590</v>
      </c>
      <c r="C32" s="343" t="s">
        <v>770</v>
      </c>
      <c r="D32" s="373"/>
      <c r="E32" s="373"/>
      <c r="F32" s="373"/>
    </row>
    <row r="33" spans="1:6" ht="13.5" thickBot="1">
      <c r="A33" s="1" t="s">
        <v>841</v>
      </c>
      <c r="B33" s="634" t="s">
        <v>591</v>
      </c>
      <c r="C33" s="344" t="s">
        <v>770</v>
      </c>
      <c r="D33" s="373"/>
      <c r="E33" s="373"/>
      <c r="F33" s="373"/>
    </row>
    <row r="34" spans="1:6" ht="13.5" thickTop="1">
      <c r="A34" s="372"/>
      <c r="B34" s="373"/>
      <c r="C34" s="373"/>
      <c r="D34" s="373"/>
      <c r="E34" s="373"/>
      <c r="F34" s="373"/>
    </row>
    <row r="35" spans="1:6" ht="13.5" thickBot="1">
      <c r="A35" s="1" t="s">
        <v>840</v>
      </c>
      <c r="B35" s="225" t="s">
        <v>592</v>
      </c>
      <c r="C35" s="757"/>
      <c r="D35" s="757"/>
      <c r="E35" s="733"/>
      <c r="F35" s="733"/>
    </row>
    <row r="36" spans="1:8" s="18" customFormat="1" ht="26.25" thickTop="1">
      <c r="A36" s="1" t="s">
        <v>840</v>
      </c>
      <c r="B36" s="161"/>
      <c r="C36" s="758" t="s">
        <v>849</v>
      </c>
      <c r="D36" s="758"/>
      <c r="E36" s="163" t="s">
        <v>851</v>
      </c>
      <c r="F36" s="272" t="s">
        <v>850</v>
      </c>
      <c r="G36" s="273"/>
      <c r="H36" s="19"/>
    </row>
    <row r="37" spans="1:8" ht="12.75">
      <c r="A37" s="1" t="s">
        <v>840</v>
      </c>
      <c r="B37" s="759" t="s">
        <v>846</v>
      </c>
      <c r="C37" s="760" t="s">
        <v>770</v>
      </c>
      <c r="D37" s="761"/>
      <c r="E37" s="762"/>
      <c r="F37" s="266"/>
      <c r="G37" s="267"/>
      <c r="H37" s="9"/>
    </row>
    <row r="38" spans="1:8" ht="12.75">
      <c r="A38" s="1" t="s">
        <v>840</v>
      </c>
      <c r="B38" s="763" t="s">
        <v>847</v>
      </c>
      <c r="C38" s="764"/>
      <c r="D38" s="765"/>
      <c r="E38" s="766"/>
      <c r="F38" s="268"/>
      <c r="G38" s="269"/>
      <c r="H38" s="9"/>
    </row>
    <row r="39" spans="1:8" ht="13.5" thickBot="1">
      <c r="A39" s="1" t="s">
        <v>840</v>
      </c>
      <c r="B39" s="767" t="s">
        <v>848</v>
      </c>
      <c r="C39" s="768"/>
      <c r="D39" s="769"/>
      <c r="E39" s="770"/>
      <c r="F39" s="270"/>
      <c r="G39" s="271"/>
      <c r="H39" s="9"/>
    </row>
    <row r="40" spans="1:6" ht="13.5" thickTop="1">
      <c r="A40" s="372"/>
      <c r="B40" s="373"/>
      <c r="C40" s="373"/>
      <c r="D40" s="373"/>
      <c r="E40" s="373"/>
      <c r="F40" s="373"/>
    </row>
    <row r="41" spans="1:6" ht="26.25" customHeight="1" thickBot="1">
      <c r="A41" s="1" t="s">
        <v>839</v>
      </c>
      <c r="B41" s="265" t="s">
        <v>861</v>
      </c>
      <c r="C41" s="428"/>
      <c r="D41" s="428"/>
      <c r="E41" s="428"/>
      <c r="F41" s="428"/>
    </row>
    <row r="42" spans="1:6" ht="13.5" thickTop="1">
      <c r="A42" s="1" t="s">
        <v>839</v>
      </c>
      <c r="B42" s="477" t="s">
        <v>593</v>
      </c>
      <c r="C42" s="664"/>
      <c r="D42" s="331" t="s">
        <v>770</v>
      </c>
      <c r="E42" s="373"/>
      <c r="F42" s="373"/>
    </row>
    <row r="43" spans="1:6" ht="12.75">
      <c r="A43" s="1" t="s">
        <v>839</v>
      </c>
      <c r="B43" s="614" t="s">
        <v>594</v>
      </c>
      <c r="C43" s="369"/>
      <c r="D43" s="332" t="s">
        <v>770</v>
      </c>
      <c r="E43" s="373"/>
      <c r="F43" s="373"/>
    </row>
    <row r="44" spans="1:6" ht="12.75">
      <c r="A44" s="1" t="s">
        <v>839</v>
      </c>
      <c r="B44" s="613" t="s">
        <v>595</v>
      </c>
      <c r="C44" s="443"/>
      <c r="D44" s="343" t="s">
        <v>770</v>
      </c>
      <c r="E44" s="373"/>
      <c r="F44" s="373"/>
    </row>
    <row r="45" spans="1:9" ht="12.75">
      <c r="A45" s="1" t="s">
        <v>839</v>
      </c>
      <c r="B45" s="614" t="s">
        <v>596</v>
      </c>
      <c r="C45" s="369"/>
      <c r="D45" s="332"/>
      <c r="E45" s="373"/>
      <c r="F45" s="373"/>
      <c r="I45" s="27"/>
    </row>
    <row r="46" spans="1:9" ht="12.75">
      <c r="A46" s="1" t="s">
        <v>839</v>
      </c>
      <c r="B46" s="613" t="s">
        <v>605</v>
      </c>
      <c r="C46" s="443"/>
      <c r="D46" s="343"/>
      <c r="E46" s="373"/>
      <c r="F46" s="373"/>
      <c r="I46" s="27"/>
    </row>
    <row r="47" spans="1:9" ht="17.25" customHeight="1">
      <c r="A47" s="1" t="s">
        <v>839</v>
      </c>
      <c r="B47" s="614" t="s">
        <v>606</v>
      </c>
      <c r="C47" s="369"/>
      <c r="D47" s="332"/>
      <c r="E47" s="373"/>
      <c r="F47" s="373"/>
      <c r="I47" s="27"/>
    </row>
    <row r="48" spans="1:9" ht="16.5" customHeight="1">
      <c r="A48" s="1" t="s">
        <v>839</v>
      </c>
      <c r="B48" s="771" t="s">
        <v>835</v>
      </c>
      <c r="C48" s="444"/>
      <c r="D48" s="343"/>
      <c r="E48" s="373"/>
      <c r="F48" s="373"/>
      <c r="I48" s="27"/>
    </row>
    <row r="49" spans="1:6" ht="12.75">
      <c r="A49" s="1" t="s">
        <v>839</v>
      </c>
      <c r="B49" s="614" t="s">
        <v>836</v>
      </c>
      <c r="C49" s="369"/>
      <c r="D49" s="332" t="s">
        <v>770</v>
      </c>
      <c r="E49" s="373"/>
      <c r="F49" s="373"/>
    </row>
    <row r="50" spans="1:6" ht="12.75">
      <c r="A50" s="1" t="s">
        <v>839</v>
      </c>
      <c r="B50" s="613" t="s">
        <v>837</v>
      </c>
      <c r="C50" s="443"/>
      <c r="D50" s="342"/>
      <c r="E50" s="373"/>
      <c r="F50" s="373"/>
    </row>
    <row r="51" spans="1:6" ht="15.75" customHeight="1" thickBot="1">
      <c r="A51" s="1" t="s">
        <v>839</v>
      </c>
      <c r="B51" s="474" t="s">
        <v>838</v>
      </c>
      <c r="C51" s="772"/>
      <c r="D51" s="773"/>
      <c r="E51" s="373"/>
      <c r="F51" s="373"/>
    </row>
    <row r="52" spans="1:6" ht="13.5" thickTop="1">
      <c r="A52" s="1" t="s">
        <v>839</v>
      </c>
      <c r="B52" s="373"/>
      <c r="C52" s="373"/>
      <c r="D52" s="373"/>
      <c r="E52" s="373"/>
      <c r="F52" s="373"/>
    </row>
    <row r="53" spans="1:2" ht="12.75">
      <c r="A53" s="372"/>
      <c r="B53" s="433" t="s">
        <v>141</v>
      </c>
    </row>
    <row r="54" ht="12.75">
      <c r="B54" s="433" t="s">
        <v>142</v>
      </c>
    </row>
  </sheetData>
  <mergeCells count="33">
    <mergeCell ref="A1:G1"/>
    <mergeCell ref="A2:G2"/>
    <mergeCell ref="B41:F41"/>
    <mergeCell ref="B10:D10"/>
    <mergeCell ref="B11:D11"/>
    <mergeCell ref="B12:D12"/>
    <mergeCell ref="B13:D13"/>
    <mergeCell ref="C37:D37"/>
    <mergeCell ref="C39:D39"/>
    <mergeCell ref="C36:D36"/>
    <mergeCell ref="B15:F15"/>
    <mergeCell ref="C38:D38"/>
    <mergeCell ref="B42:C42"/>
    <mergeCell ref="F37:G37"/>
    <mergeCell ref="F38:G38"/>
    <mergeCell ref="F39:G39"/>
    <mergeCell ref="B35:F35"/>
    <mergeCell ref="F36:G36"/>
    <mergeCell ref="B4:F4"/>
    <mergeCell ref="B9:D9"/>
    <mergeCell ref="B5:D5"/>
    <mergeCell ref="B6:D6"/>
    <mergeCell ref="B8:D8"/>
    <mergeCell ref="B7:D7"/>
    <mergeCell ref="B51:D51"/>
    <mergeCell ref="B49:C49"/>
    <mergeCell ref="B50:C50"/>
    <mergeCell ref="B43:C43"/>
    <mergeCell ref="B44:C44"/>
    <mergeCell ref="B45:C45"/>
    <mergeCell ref="B46:C46"/>
    <mergeCell ref="B48:C48"/>
    <mergeCell ref="B47:C47"/>
  </mergeCells>
  <hyperlinks>
    <hyperlink ref="B54" r:id="rId1" display="Office of Institutional Research"/>
    <hyperlink ref="B53" r:id="rId2" display="Common Data Set 2002-2003"/>
  </hyperlinks>
  <printOptions/>
  <pageMargins left="0.75" right="0.75" top="1" bottom="1" header="0.5" footer="0.5"/>
  <pageSetup horizontalDpi="600" verticalDpi="600" orientation="portrait" r:id="rId3"/>
  <headerFooter alignWithMargins="0">
    <oddHeader>&amp;CCommon Data Set 2002-2003</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G54"/>
  <sheetViews>
    <sheetView workbookViewId="0" topLeftCell="A1">
      <selection activeCell="A1" sqref="A1:E1"/>
    </sheetView>
  </sheetViews>
  <sheetFormatPr defaultColWidth="9.140625" defaultRowHeight="12.75"/>
  <cols>
    <col min="1" max="1" width="3.8515625" style="435" customWidth="1"/>
    <col min="2" max="2" width="31.8515625" style="434" customWidth="1"/>
    <col min="3" max="3" width="18.7109375" style="434" customWidth="1"/>
    <col min="4" max="4" width="20.421875" style="434" customWidth="1"/>
    <col min="5" max="5" width="17.00390625" style="434" customWidth="1"/>
  </cols>
  <sheetData>
    <row r="1" spans="1:7" ht="23.25">
      <c r="A1" s="348" t="s">
        <v>76</v>
      </c>
      <c r="B1" s="348"/>
      <c r="C1" s="348"/>
      <c r="D1" s="348"/>
      <c r="E1" s="348"/>
      <c r="F1" s="436"/>
      <c r="G1" s="436"/>
    </row>
    <row r="2" spans="1:5" ht="18">
      <c r="A2" s="350" t="s">
        <v>862</v>
      </c>
      <c r="B2" s="350"/>
      <c r="C2" s="350"/>
      <c r="D2" s="350"/>
      <c r="E2" s="350"/>
    </row>
    <row r="4" spans="1:5" ht="27.75" customHeight="1">
      <c r="A4" s="372"/>
      <c r="B4" s="265" t="s">
        <v>371</v>
      </c>
      <c r="C4" s="265"/>
      <c r="D4" s="265"/>
      <c r="E4" s="265"/>
    </row>
    <row r="5" spans="1:5" ht="12.75">
      <c r="A5" s="372"/>
      <c r="B5" s="14"/>
      <c r="C5" s="14"/>
      <c r="D5" s="14"/>
      <c r="E5" s="14"/>
    </row>
    <row r="6" spans="1:5" ht="13.5" thickBot="1">
      <c r="A6" s="372"/>
      <c r="B6" s="14"/>
      <c r="C6" s="14"/>
      <c r="D6" s="14"/>
      <c r="E6" s="14"/>
    </row>
    <row r="7" spans="1:5" ht="14.25" thickBot="1" thickTop="1">
      <c r="A7" s="372"/>
      <c r="B7" s="14"/>
      <c r="C7" s="14"/>
      <c r="D7" s="14"/>
      <c r="E7" s="774"/>
    </row>
    <row r="8" spans="1:5" ht="13.5" thickTop="1">
      <c r="A8" s="372"/>
      <c r="B8" s="14"/>
      <c r="C8" s="14"/>
      <c r="D8" s="14"/>
      <c r="E8" s="373"/>
    </row>
    <row r="9" spans="1:5" ht="12.75">
      <c r="A9" s="1"/>
      <c r="B9" s="1"/>
      <c r="C9" s="1"/>
      <c r="D9" s="1"/>
      <c r="E9" s="1"/>
    </row>
    <row r="10" spans="1:5" ht="117" customHeight="1" thickBot="1">
      <c r="A10" s="1" t="s">
        <v>877</v>
      </c>
      <c r="B10" s="265" t="s">
        <v>84</v>
      </c>
      <c r="C10" s="224"/>
      <c r="D10" s="224"/>
      <c r="E10" s="224"/>
    </row>
    <row r="11" spans="1:5" ht="13.5" thickTop="1">
      <c r="A11" s="1" t="s">
        <v>877</v>
      </c>
      <c r="B11" s="775"/>
      <c r="C11" s="776"/>
      <c r="D11" s="162"/>
      <c r="E11" s="1"/>
    </row>
    <row r="12" spans="1:5" ht="12.75">
      <c r="A12" s="1" t="s">
        <v>877</v>
      </c>
      <c r="B12" s="316"/>
      <c r="C12" s="90" t="s">
        <v>863</v>
      </c>
      <c r="D12" s="91" t="s">
        <v>33</v>
      </c>
      <c r="E12" s="373"/>
    </row>
    <row r="13" spans="1:5" ht="12.75">
      <c r="A13" s="1" t="s">
        <v>877</v>
      </c>
      <c r="B13" s="80" t="s">
        <v>256</v>
      </c>
      <c r="C13" s="777"/>
      <c r="D13" s="778"/>
      <c r="E13" s="373"/>
    </row>
    <row r="14" spans="1:5" ht="15" customHeight="1">
      <c r="A14" s="1" t="s">
        <v>877</v>
      </c>
      <c r="B14" s="779" t="s">
        <v>396</v>
      </c>
      <c r="C14" s="780">
        <v>3760</v>
      </c>
      <c r="D14" s="781">
        <v>3760</v>
      </c>
      <c r="E14" s="373"/>
    </row>
    <row r="15" spans="1:5" ht="25.5">
      <c r="A15" s="1" t="s">
        <v>877</v>
      </c>
      <c r="B15" s="80" t="s">
        <v>397</v>
      </c>
      <c r="C15" s="782"/>
      <c r="D15" s="783"/>
      <c r="E15" s="373"/>
    </row>
    <row r="16" spans="1:5" ht="12.75">
      <c r="A16" s="1" t="s">
        <v>877</v>
      </c>
      <c r="B16" s="80" t="s">
        <v>398</v>
      </c>
      <c r="C16" s="782">
        <v>18460</v>
      </c>
      <c r="D16" s="783">
        <v>18460</v>
      </c>
      <c r="E16" s="373"/>
    </row>
    <row r="17" spans="1:5" ht="12.75">
      <c r="A17" s="1" t="s">
        <v>877</v>
      </c>
      <c r="B17" s="695" t="s">
        <v>257</v>
      </c>
      <c r="C17" s="777"/>
      <c r="D17" s="778"/>
      <c r="E17" s="373"/>
    </row>
    <row r="18" spans="1:5" ht="12.75">
      <c r="A18" s="1" t="s">
        <v>877</v>
      </c>
      <c r="B18" s="784"/>
      <c r="C18" s="785"/>
      <c r="D18" s="786"/>
      <c r="E18" s="373"/>
    </row>
    <row r="19" spans="1:5" ht="12.75">
      <c r="A19" s="1" t="s">
        <v>877</v>
      </c>
      <c r="B19" s="695" t="s">
        <v>265</v>
      </c>
      <c r="C19" s="782">
        <v>2670</v>
      </c>
      <c r="D19" s="783">
        <v>2670</v>
      </c>
      <c r="E19" s="373"/>
    </row>
    <row r="20" spans="1:5" ht="12.75">
      <c r="A20" s="1" t="s">
        <v>877</v>
      </c>
      <c r="B20" s="784"/>
      <c r="C20" s="785"/>
      <c r="D20" s="786"/>
      <c r="E20" s="373"/>
    </row>
    <row r="21" spans="1:5" ht="25.5">
      <c r="A21" s="1" t="s">
        <v>877</v>
      </c>
      <c r="B21" s="695" t="s">
        <v>266</v>
      </c>
      <c r="C21" s="787">
        <v>5794</v>
      </c>
      <c r="D21" s="788">
        <v>5794</v>
      </c>
      <c r="E21" s="373"/>
    </row>
    <row r="22" spans="1:5" ht="25.5">
      <c r="A22" s="1" t="s">
        <v>877</v>
      </c>
      <c r="B22" s="695" t="s">
        <v>267</v>
      </c>
      <c r="C22" s="787">
        <v>3428</v>
      </c>
      <c r="D22" s="788">
        <v>3428</v>
      </c>
      <c r="E22" s="373"/>
    </row>
    <row r="23" spans="1:5" ht="25.5">
      <c r="A23" s="1" t="s">
        <v>877</v>
      </c>
      <c r="B23" s="695" t="s">
        <v>268</v>
      </c>
      <c r="C23" s="787">
        <v>2366</v>
      </c>
      <c r="D23" s="788">
        <v>2366</v>
      </c>
      <c r="E23" s="373"/>
    </row>
    <row r="24" spans="1:5" ht="12.75">
      <c r="A24" s="372"/>
      <c r="B24" s="789"/>
      <c r="C24" s="790"/>
      <c r="D24" s="641"/>
      <c r="E24" s="373"/>
    </row>
    <row r="25" spans="1:5" ht="38.25" customHeight="1" thickBot="1">
      <c r="A25" s="1" t="s">
        <v>877</v>
      </c>
      <c r="B25" s="567" t="s">
        <v>648</v>
      </c>
      <c r="C25" s="417"/>
      <c r="D25" s="791"/>
      <c r="E25" s="373"/>
    </row>
    <row r="26" spans="1:5" ht="14.25" thickBot="1" thickTop="1">
      <c r="A26" s="1"/>
      <c r="B26" s="419"/>
      <c r="C26" s="419"/>
      <c r="D26" s="792"/>
      <c r="E26" s="373"/>
    </row>
    <row r="27" spans="1:5" ht="16.5" customHeight="1" thickBot="1" thickTop="1">
      <c r="A27" s="1" t="s">
        <v>877</v>
      </c>
      <c r="B27" s="793" t="s">
        <v>649</v>
      </c>
      <c r="C27" s="794"/>
      <c r="D27" s="794"/>
      <c r="E27" s="795"/>
    </row>
    <row r="28" spans="1:5" ht="13.5" thickTop="1">
      <c r="A28" s="372"/>
      <c r="B28" s="373"/>
      <c r="C28" s="373"/>
      <c r="D28" s="373"/>
      <c r="E28" s="373"/>
    </row>
    <row r="29" spans="1:5" ht="13.5" thickBot="1">
      <c r="A29" s="1" t="s">
        <v>650</v>
      </c>
      <c r="B29" s="684"/>
      <c r="C29" s="686"/>
      <c r="D29" s="796" t="s">
        <v>865</v>
      </c>
      <c r="E29" s="796" t="s">
        <v>866</v>
      </c>
    </row>
    <row r="30" spans="1:5" ht="25.5" customHeight="1" thickBot="1" thickTop="1">
      <c r="A30" s="1" t="s">
        <v>650</v>
      </c>
      <c r="B30" s="797" t="s">
        <v>864</v>
      </c>
      <c r="C30" s="798"/>
      <c r="D30" s="799"/>
      <c r="E30" s="800" t="s">
        <v>770</v>
      </c>
    </row>
    <row r="31" spans="1:5" ht="14.25" thickBot="1" thickTop="1">
      <c r="A31" s="372"/>
      <c r="B31" s="373"/>
      <c r="C31" s="373"/>
      <c r="D31" s="373"/>
      <c r="E31" s="373"/>
    </row>
    <row r="32" spans="1:5" ht="13.5" thickTop="1">
      <c r="A32" s="1" t="s">
        <v>651</v>
      </c>
      <c r="B32" s="519"/>
      <c r="C32" s="665"/>
      <c r="D32" s="801" t="s">
        <v>459</v>
      </c>
      <c r="E32" s="802" t="s">
        <v>460</v>
      </c>
    </row>
    <row r="33" spans="1:5" ht="27.75" customHeight="1" thickBot="1">
      <c r="A33" s="1"/>
      <c r="B33" s="803" t="s">
        <v>654</v>
      </c>
      <c r="C33" s="804"/>
      <c r="D33" s="805"/>
      <c r="E33" s="709"/>
    </row>
    <row r="34" spans="1:5" ht="14.25" thickBot="1" thickTop="1">
      <c r="A34" s="372"/>
      <c r="B34" s="373"/>
      <c r="C34" s="373"/>
      <c r="D34" s="373"/>
      <c r="E34" s="373"/>
    </row>
    <row r="35" spans="1:5" ht="18.75" customHeight="1" thickBot="1" thickTop="1">
      <c r="A35" s="1" t="s">
        <v>652</v>
      </c>
      <c r="B35" s="793" t="s">
        <v>655</v>
      </c>
      <c r="C35" s="794"/>
      <c r="D35" s="794"/>
      <c r="E35" s="795"/>
    </row>
    <row r="36" spans="1:5" ht="13.5" thickTop="1">
      <c r="A36" s="372"/>
      <c r="B36" s="806"/>
      <c r="C36" s="806"/>
      <c r="D36" s="806"/>
      <c r="E36" s="806"/>
    </row>
    <row r="37" spans="1:5" ht="13.5" thickBot="1">
      <c r="A37" s="1" t="s">
        <v>653</v>
      </c>
      <c r="B37" s="242" t="s">
        <v>867</v>
      </c>
      <c r="C37" s="757"/>
      <c r="D37" s="757"/>
      <c r="E37" s="757"/>
    </row>
    <row r="38" spans="1:5" ht="26.25" thickTop="1">
      <c r="A38" s="1" t="s">
        <v>653</v>
      </c>
      <c r="B38" s="807"/>
      <c r="C38" s="163" t="s">
        <v>868</v>
      </c>
      <c r="D38" s="163" t="s">
        <v>869</v>
      </c>
      <c r="E38" s="164" t="s">
        <v>870</v>
      </c>
    </row>
    <row r="39" spans="1:5" ht="12.75">
      <c r="A39" s="1" t="s">
        <v>653</v>
      </c>
      <c r="B39" s="316" t="s">
        <v>871</v>
      </c>
      <c r="C39" s="808"/>
      <c r="D39" s="808"/>
      <c r="E39" s="809"/>
    </row>
    <row r="40" spans="1:5" ht="12.75">
      <c r="A40" s="1" t="s">
        <v>653</v>
      </c>
      <c r="B40" s="583" t="s">
        <v>872</v>
      </c>
      <c r="C40" s="810"/>
      <c r="D40" s="810"/>
      <c r="E40" s="811"/>
    </row>
    <row r="41" spans="1:5" ht="12.75">
      <c r="A41" s="1" t="s">
        <v>653</v>
      </c>
      <c r="B41" s="316" t="s">
        <v>873</v>
      </c>
      <c r="C41" s="808"/>
      <c r="D41" s="808"/>
      <c r="E41" s="809"/>
    </row>
    <row r="42" spans="1:5" ht="12.75">
      <c r="A42" s="1" t="s">
        <v>653</v>
      </c>
      <c r="B42" s="583" t="s">
        <v>874</v>
      </c>
      <c r="C42" s="812"/>
      <c r="D42" s="812"/>
      <c r="E42" s="811"/>
    </row>
    <row r="43" spans="1:5" ht="13.5" thickBot="1">
      <c r="A43" s="1" t="s">
        <v>653</v>
      </c>
      <c r="B43" s="594" t="s">
        <v>875</v>
      </c>
      <c r="C43" s="813"/>
      <c r="D43" s="813"/>
      <c r="E43" s="814"/>
    </row>
    <row r="44" spans="1:5" ht="13.5" thickTop="1">
      <c r="A44" s="372"/>
      <c r="B44" s="373"/>
      <c r="C44" s="373"/>
      <c r="D44" s="373"/>
      <c r="E44" s="373"/>
    </row>
    <row r="46" spans="1:5" ht="13.5" thickBot="1">
      <c r="A46" s="1" t="s">
        <v>399</v>
      </c>
      <c r="B46" s="242" t="s">
        <v>876</v>
      </c>
      <c r="C46" s="242"/>
      <c r="D46" s="373"/>
      <c r="E46" s="373"/>
    </row>
    <row r="47" spans="1:5" ht="13.5" thickTop="1">
      <c r="A47" s="1" t="s">
        <v>399</v>
      </c>
      <c r="B47" s="649" t="s">
        <v>256</v>
      </c>
      <c r="C47" s="92"/>
      <c r="D47" s="373"/>
      <c r="E47" s="373"/>
    </row>
    <row r="48" spans="1:5" ht="12.75">
      <c r="A48" s="1" t="s">
        <v>399</v>
      </c>
      <c r="B48" s="80" t="s">
        <v>396</v>
      </c>
      <c r="C48" s="815">
        <v>162</v>
      </c>
      <c r="D48" s="816"/>
      <c r="E48" s="816"/>
    </row>
    <row r="49" spans="1:5" ht="25.5">
      <c r="A49" s="1" t="s">
        <v>399</v>
      </c>
      <c r="B49" s="817" t="s">
        <v>397</v>
      </c>
      <c r="C49" s="815"/>
      <c r="D49" s="816"/>
      <c r="E49" s="816"/>
    </row>
    <row r="50" spans="1:5" ht="12.75">
      <c r="A50" s="1" t="s">
        <v>399</v>
      </c>
      <c r="B50" s="779" t="s">
        <v>398</v>
      </c>
      <c r="C50" s="818">
        <v>646</v>
      </c>
      <c r="D50" s="816"/>
      <c r="E50" s="816"/>
    </row>
    <row r="51" spans="1:5" ht="13.5" thickBot="1">
      <c r="A51" s="1" t="s">
        <v>399</v>
      </c>
      <c r="B51" s="195" t="s">
        <v>257</v>
      </c>
      <c r="C51" s="819">
        <v>646</v>
      </c>
      <c r="D51" s="816"/>
      <c r="E51" s="816"/>
    </row>
    <row r="52" spans="1:5" ht="13.5" thickTop="1">
      <c r="A52" s="820"/>
      <c r="B52" s="816"/>
      <c r="C52" s="816"/>
      <c r="D52" s="816"/>
      <c r="E52" s="816"/>
    </row>
    <row r="53" spans="1:2" ht="12.75">
      <c r="A53" s="820"/>
      <c r="B53" s="433" t="s">
        <v>141</v>
      </c>
    </row>
    <row r="54" ht="12.75">
      <c r="B54" s="433" t="s">
        <v>142</v>
      </c>
    </row>
  </sheetData>
  <mergeCells count="14">
    <mergeCell ref="B37:E37"/>
    <mergeCell ref="B46:C46"/>
    <mergeCell ref="B30:C30"/>
    <mergeCell ref="B32:C32"/>
    <mergeCell ref="B33:C33"/>
    <mergeCell ref="B35:E35"/>
    <mergeCell ref="A1:E1"/>
    <mergeCell ref="A2:E2"/>
    <mergeCell ref="B36:E36"/>
    <mergeCell ref="B4:E4"/>
    <mergeCell ref="B10:E10"/>
    <mergeCell ref="B25:C25"/>
    <mergeCell ref="B29:C29"/>
    <mergeCell ref="B27:E27"/>
  </mergeCells>
  <hyperlinks>
    <hyperlink ref="B54" r:id="rId1" display="Office of Institutional Research"/>
    <hyperlink ref="B53" r:id="rId2" display="Common Data Set 2002-2003"/>
  </hyperlinks>
  <printOptions/>
  <pageMargins left="0.75" right="0.75" top="1" bottom="1" header="0.5" footer="0.5"/>
  <pageSetup horizontalDpi="600" verticalDpi="600" orientation="portrait" r:id="rId4"/>
  <headerFooter alignWithMargins="0">
    <oddHeader>&amp;CCommon Data Set 2002-2003</oddHeader>
    <oddFooter>&amp;C&amp;A&amp;RPage &amp;P</oddFooter>
  </headerFooter>
  <drawing r:id="rId3"/>
</worksheet>
</file>

<file path=xl/worksheets/sheet8.xml><?xml version="1.0" encoding="utf-8"?>
<worksheet xmlns="http://schemas.openxmlformats.org/spreadsheetml/2006/main" xmlns:r="http://schemas.openxmlformats.org/officeDocument/2006/relationships">
  <dimension ref="A1:K151"/>
  <sheetViews>
    <sheetView workbookViewId="0" topLeftCell="A1">
      <selection activeCell="A1" sqref="A1:F1"/>
    </sheetView>
  </sheetViews>
  <sheetFormatPr defaultColWidth="9.140625" defaultRowHeight="12.75"/>
  <cols>
    <col min="1" max="1" width="4.7109375" style="435" customWidth="1"/>
    <col min="2" max="2" width="2.57421875" style="434" customWidth="1"/>
    <col min="3" max="3" width="45.00390625" style="434" customWidth="1"/>
    <col min="4" max="4" width="14.28125" style="434" customWidth="1"/>
    <col min="5" max="5" width="16.28125" style="434" customWidth="1"/>
    <col min="6" max="6" width="17.00390625" style="434" customWidth="1"/>
  </cols>
  <sheetData>
    <row r="1" spans="1:7" ht="23.25">
      <c r="A1" s="348" t="s">
        <v>76</v>
      </c>
      <c r="B1" s="348"/>
      <c r="C1" s="348"/>
      <c r="D1" s="348"/>
      <c r="E1" s="348"/>
      <c r="F1" s="348"/>
      <c r="G1" s="436"/>
    </row>
    <row r="2" spans="1:6" s="93" customFormat="1" ht="18">
      <c r="A2" s="350" t="s">
        <v>400</v>
      </c>
      <c r="B2" s="350"/>
      <c r="C2" s="350"/>
      <c r="D2" s="350"/>
      <c r="E2" s="350"/>
      <c r="F2" s="350"/>
    </row>
    <row r="4" spans="1:6" ht="15.75">
      <c r="A4" s="372"/>
      <c r="B4" s="248" t="s">
        <v>401</v>
      </c>
      <c r="C4" s="676"/>
      <c r="D4" s="676"/>
      <c r="E4" s="373"/>
      <c r="F4" s="373"/>
    </row>
    <row r="5" spans="1:6" ht="103.5" customHeight="1">
      <c r="A5" s="1"/>
      <c r="B5" s="224" t="s">
        <v>85</v>
      </c>
      <c r="C5" s="428"/>
      <c r="D5" s="428"/>
      <c r="E5" s="428"/>
      <c r="F5" s="428"/>
    </row>
    <row r="6" spans="1:6" ht="13.5" thickBot="1">
      <c r="A6" s="1"/>
      <c r="B6" s="13"/>
      <c r="C6" s="399"/>
      <c r="D6" s="399"/>
      <c r="E6" s="399"/>
      <c r="F6" s="399"/>
    </row>
    <row r="7" spans="1:6" ht="26.25" thickTop="1">
      <c r="A7" s="1"/>
      <c r="B7" s="821"/>
      <c r="C7" s="822"/>
      <c r="D7" s="822"/>
      <c r="E7" s="823" t="s">
        <v>54</v>
      </c>
      <c r="F7" s="824" t="s">
        <v>55</v>
      </c>
    </row>
    <row r="8" spans="1:6" ht="27" customHeight="1" thickBot="1">
      <c r="A8" s="1"/>
      <c r="B8" s="258" t="s">
        <v>569</v>
      </c>
      <c r="C8" s="825"/>
      <c r="D8" s="825"/>
      <c r="E8" s="826"/>
      <c r="F8" s="827" t="s">
        <v>770</v>
      </c>
    </row>
    <row r="9" spans="1:6" ht="14.25" thickBot="1" thickTop="1">
      <c r="A9" s="1"/>
      <c r="B9" s="13"/>
      <c r="C9" s="399"/>
      <c r="D9" s="399"/>
      <c r="E9" s="399"/>
      <c r="F9" s="399"/>
    </row>
    <row r="10" spans="1:6" ht="48.75" thickTop="1">
      <c r="A10" s="1" t="s">
        <v>555</v>
      </c>
      <c r="B10" s="828"/>
      <c r="C10" s="829"/>
      <c r="D10" s="830"/>
      <c r="E10" s="189" t="s">
        <v>597</v>
      </c>
      <c r="F10" s="190" t="s">
        <v>598</v>
      </c>
    </row>
    <row r="11" spans="1:6" ht="15">
      <c r="A11" s="1" t="s">
        <v>555</v>
      </c>
      <c r="B11" s="280" t="s">
        <v>402</v>
      </c>
      <c r="C11" s="281"/>
      <c r="D11" s="281"/>
      <c r="E11" s="281"/>
      <c r="F11" s="282"/>
    </row>
    <row r="12" spans="1:6" ht="12.75">
      <c r="A12" s="1" t="s">
        <v>555</v>
      </c>
      <c r="B12" s="283" t="s">
        <v>403</v>
      </c>
      <c r="C12" s="284"/>
      <c r="D12" s="285"/>
      <c r="E12" s="831">
        <v>1323686</v>
      </c>
      <c r="F12" s="832">
        <v>0</v>
      </c>
    </row>
    <row r="13" spans="1:6" ht="12.75">
      <c r="A13" s="1" t="s">
        <v>555</v>
      </c>
      <c r="B13" s="218" t="s">
        <v>186</v>
      </c>
      <c r="C13" s="219"/>
      <c r="D13" s="220"/>
      <c r="E13" s="833">
        <v>1923392</v>
      </c>
      <c r="F13" s="834">
        <v>87750</v>
      </c>
    </row>
    <row r="14" spans="1:6" ht="40.5" customHeight="1">
      <c r="A14" s="1" t="s">
        <v>555</v>
      </c>
      <c r="B14" s="614" t="s">
        <v>571</v>
      </c>
      <c r="C14" s="411"/>
      <c r="D14" s="412"/>
      <c r="E14" s="833">
        <v>3582800</v>
      </c>
      <c r="F14" s="834">
        <v>852110</v>
      </c>
    </row>
    <row r="15" spans="1:6" ht="27.75" customHeight="1">
      <c r="A15" s="1" t="s">
        <v>555</v>
      </c>
      <c r="B15" s="614" t="s">
        <v>570</v>
      </c>
      <c r="C15" s="411"/>
      <c r="D15" s="412"/>
      <c r="E15" s="833">
        <v>878848</v>
      </c>
      <c r="F15" s="834">
        <v>868234</v>
      </c>
    </row>
    <row r="16" spans="1:6" ht="12.75">
      <c r="A16" s="1" t="s">
        <v>555</v>
      </c>
      <c r="B16" s="277" t="s">
        <v>187</v>
      </c>
      <c r="C16" s="278"/>
      <c r="D16" s="279"/>
      <c r="E16" s="835">
        <f>SUM(E12:E15)</f>
        <v>7708726</v>
      </c>
      <c r="F16" s="836">
        <f>SUM(F12:F15)</f>
        <v>1808094</v>
      </c>
    </row>
    <row r="17" spans="1:6" ht="15">
      <c r="A17" s="1" t="s">
        <v>555</v>
      </c>
      <c r="B17" s="280" t="s">
        <v>188</v>
      </c>
      <c r="C17" s="281"/>
      <c r="D17" s="281"/>
      <c r="E17" s="281"/>
      <c r="F17" s="282"/>
    </row>
    <row r="18" spans="1:6" ht="12.75">
      <c r="A18" s="1" t="s">
        <v>555</v>
      </c>
      <c r="B18" s="614" t="s">
        <v>425</v>
      </c>
      <c r="C18" s="411"/>
      <c r="D18" s="412"/>
      <c r="E18" s="837">
        <v>5880952</v>
      </c>
      <c r="F18" s="838">
        <v>3317593</v>
      </c>
    </row>
    <row r="19" spans="1:6" ht="12.75">
      <c r="A19" s="1" t="s">
        <v>555</v>
      </c>
      <c r="B19" s="614" t="s">
        <v>426</v>
      </c>
      <c r="C19" s="411"/>
      <c r="D19" s="412"/>
      <c r="E19" s="837">
        <v>26897</v>
      </c>
      <c r="F19" s="839"/>
    </row>
    <row r="20" spans="1:6" ht="12.75">
      <c r="A20" s="1" t="s">
        <v>555</v>
      </c>
      <c r="B20" s="614" t="s">
        <v>427</v>
      </c>
      <c r="C20" s="411"/>
      <c r="D20" s="412"/>
      <c r="E20" s="837">
        <v>0</v>
      </c>
      <c r="F20" s="840">
        <v>0</v>
      </c>
    </row>
    <row r="21" spans="1:6" ht="12.75">
      <c r="A21" s="1" t="s">
        <v>555</v>
      </c>
      <c r="B21" s="277" t="s">
        <v>428</v>
      </c>
      <c r="C21" s="278"/>
      <c r="D21" s="279"/>
      <c r="E21" s="835">
        <f>SUM(E18:E20)</f>
        <v>5907849</v>
      </c>
      <c r="F21" s="836">
        <f>SUM(F18,F20)</f>
        <v>3317593</v>
      </c>
    </row>
    <row r="22" spans="1:6" ht="15">
      <c r="A22" s="1" t="s">
        <v>555</v>
      </c>
      <c r="B22" s="280" t="s">
        <v>10</v>
      </c>
      <c r="C22" s="281"/>
      <c r="D22" s="281"/>
      <c r="E22" s="281"/>
      <c r="F22" s="282"/>
    </row>
    <row r="23" spans="1:6" ht="12.75">
      <c r="A23" s="1" t="s">
        <v>555</v>
      </c>
      <c r="B23" s="194" t="s">
        <v>429</v>
      </c>
      <c r="C23" s="211"/>
      <c r="D23" s="212"/>
      <c r="E23" s="837">
        <v>1958566</v>
      </c>
      <c r="F23" s="838">
        <v>2186496</v>
      </c>
    </row>
    <row r="24" spans="1:6" ht="12.75">
      <c r="A24" s="1" t="s">
        <v>555</v>
      </c>
      <c r="B24" s="194" t="s">
        <v>430</v>
      </c>
      <c r="C24" s="211"/>
      <c r="D24" s="212"/>
      <c r="E24" s="837">
        <v>1009829</v>
      </c>
      <c r="F24" s="838">
        <v>0</v>
      </c>
    </row>
    <row r="25" spans="1:6" ht="13.5" thickBot="1">
      <c r="A25" s="1" t="s">
        <v>555</v>
      </c>
      <c r="B25" s="197" t="s">
        <v>431</v>
      </c>
      <c r="C25" s="213"/>
      <c r="D25" s="221"/>
      <c r="E25" s="841">
        <v>454857</v>
      </c>
      <c r="F25" s="842">
        <v>2792946</v>
      </c>
    </row>
    <row r="26" spans="1:6" ht="13.5" thickTop="1">
      <c r="A26" s="372"/>
      <c r="B26" s="373"/>
      <c r="C26" s="373"/>
      <c r="D26" s="373"/>
      <c r="E26" s="373"/>
      <c r="F26" s="373"/>
    </row>
    <row r="27" spans="1:6" ht="63.75" customHeight="1" thickBot="1">
      <c r="A27" s="1" t="s">
        <v>556</v>
      </c>
      <c r="B27" s="224" t="s">
        <v>437</v>
      </c>
      <c r="C27" s="224"/>
      <c r="D27" s="224"/>
      <c r="E27" s="224"/>
      <c r="F27" s="224"/>
    </row>
    <row r="28" spans="1:6" ht="36.75" thickTop="1">
      <c r="A28" s="1" t="s">
        <v>556</v>
      </c>
      <c r="B28" s="100"/>
      <c r="C28" s="101"/>
      <c r="D28" s="77" t="s">
        <v>432</v>
      </c>
      <c r="E28" s="77" t="s">
        <v>433</v>
      </c>
      <c r="F28" s="94" t="s">
        <v>434</v>
      </c>
    </row>
    <row r="29" spans="1:7" ht="24">
      <c r="A29" s="1" t="s">
        <v>556</v>
      </c>
      <c r="B29" s="102" t="s">
        <v>435</v>
      </c>
      <c r="C29" s="20" t="s">
        <v>279</v>
      </c>
      <c r="D29" s="843">
        <v>1317</v>
      </c>
      <c r="E29" s="843">
        <v>5595</v>
      </c>
      <c r="F29" s="95"/>
      <c r="G29" s="27"/>
    </row>
    <row r="30" spans="1:6" ht="24.75" customHeight="1">
      <c r="A30" s="1" t="s">
        <v>556</v>
      </c>
      <c r="B30" s="165" t="s">
        <v>898</v>
      </c>
      <c r="C30" s="166" t="s">
        <v>899</v>
      </c>
      <c r="D30" s="844">
        <v>632</v>
      </c>
      <c r="E30" s="844">
        <v>2274</v>
      </c>
      <c r="F30" s="167"/>
    </row>
    <row r="31" spans="1:6" ht="24">
      <c r="A31" s="1" t="s">
        <v>556</v>
      </c>
      <c r="B31" s="102" t="s">
        <v>900</v>
      </c>
      <c r="C31" s="20" t="s">
        <v>901</v>
      </c>
      <c r="D31" s="843">
        <v>344</v>
      </c>
      <c r="E31" s="843">
        <v>1443</v>
      </c>
      <c r="F31" s="96"/>
    </row>
    <row r="32" spans="1:6" ht="24">
      <c r="A32" s="1" t="s">
        <v>556</v>
      </c>
      <c r="B32" s="165" t="s">
        <v>902</v>
      </c>
      <c r="C32" s="166" t="s">
        <v>903</v>
      </c>
      <c r="D32" s="844">
        <v>344</v>
      </c>
      <c r="E32" s="844">
        <v>1443</v>
      </c>
      <c r="F32" s="167"/>
    </row>
    <row r="33" spans="1:6" ht="24">
      <c r="A33" s="1" t="s">
        <v>556</v>
      </c>
      <c r="B33" s="102" t="s">
        <v>904</v>
      </c>
      <c r="C33" s="20" t="s">
        <v>616</v>
      </c>
      <c r="D33" s="843">
        <v>326</v>
      </c>
      <c r="E33" s="843">
        <v>1307</v>
      </c>
      <c r="F33" s="96"/>
    </row>
    <row r="34" spans="1:6" ht="24">
      <c r="A34" s="1" t="s">
        <v>556</v>
      </c>
      <c r="B34" s="165" t="s">
        <v>617</v>
      </c>
      <c r="C34" s="166" t="s">
        <v>618</v>
      </c>
      <c r="D34" s="844">
        <v>239</v>
      </c>
      <c r="E34" s="844">
        <v>1110</v>
      </c>
      <c r="F34" s="167"/>
    </row>
    <row r="35" spans="1:6" ht="24">
      <c r="A35" s="1" t="s">
        <v>556</v>
      </c>
      <c r="B35" s="102" t="s">
        <v>619</v>
      </c>
      <c r="C35" s="20" t="s">
        <v>620</v>
      </c>
      <c r="D35" s="843">
        <v>40</v>
      </c>
      <c r="E35" s="843">
        <v>99</v>
      </c>
      <c r="F35" s="96"/>
    </row>
    <row r="36" spans="1:6" ht="36">
      <c r="A36" s="1" t="s">
        <v>556</v>
      </c>
      <c r="B36" s="165" t="s">
        <v>621</v>
      </c>
      <c r="C36" s="166" t="s">
        <v>815</v>
      </c>
      <c r="D36" s="844">
        <v>108</v>
      </c>
      <c r="E36" s="844">
        <v>644</v>
      </c>
      <c r="F36" s="167"/>
    </row>
    <row r="37" spans="1:6" ht="53.25" customHeight="1">
      <c r="A37" s="1" t="s">
        <v>556</v>
      </c>
      <c r="B37" s="102" t="s">
        <v>622</v>
      </c>
      <c r="C37" s="20" t="s">
        <v>816</v>
      </c>
      <c r="D37" s="845">
        <v>0.82</v>
      </c>
      <c r="E37" s="845">
        <v>0.83</v>
      </c>
      <c r="F37" s="97"/>
    </row>
    <row r="38" spans="1:7" ht="48">
      <c r="A38" s="1" t="s">
        <v>556</v>
      </c>
      <c r="B38" s="165" t="s">
        <v>623</v>
      </c>
      <c r="C38" s="166" t="s">
        <v>817</v>
      </c>
      <c r="D38" s="846">
        <v>8221</v>
      </c>
      <c r="E38" s="846">
        <v>8154</v>
      </c>
      <c r="F38" s="168"/>
      <c r="G38" s="27"/>
    </row>
    <row r="39" spans="1:6" ht="22.5" customHeight="1">
      <c r="A39" s="1" t="s">
        <v>556</v>
      </c>
      <c r="B39" s="103" t="s">
        <v>624</v>
      </c>
      <c r="C39" s="21" t="s">
        <v>625</v>
      </c>
      <c r="D39" s="847">
        <v>6805</v>
      </c>
      <c r="E39" s="847">
        <v>6356</v>
      </c>
      <c r="F39" s="98"/>
    </row>
    <row r="40" spans="1:6" ht="36.75" customHeight="1">
      <c r="A40" s="1" t="s">
        <v>556</v>
      </c>
      <c r="B40" s="165" t="s">
        <v>626</v>
      </c>
      <c r="C40" s="166" t="s">
        <v>818</v>
      </c>
      <c r="D40" s="846">
        <v>2550</v>
      </c>
      <c r="E40" s="846">
        <v>3115</v>
      </c>
      <c r="F40" s="168"/>
    </row>
    <row r="41" spans="1:11" ht="36.75" thickBot="1">
      <c r="A41" s="1" t="s">
        <v>556</v>
      </c>
      <c r="B41" s="104" t="s">
        <v>627</v>
      </c>
      <c r="C41" s="105" t="s">
        <v>443</v>
      </c>
      <c r="D41" s="848">
        <v>2523</v>
      </c>
      <c r="E41" s="848">
        <v>3102</v>
      </c>
      <c r="F41" s="99"/>
      <c r="K41" s="106"/>
    </row>
    <row r="42" spans="1:6" ht="13.5" thickTop="1">
      <c r="A42" s="372"/>
      <c r="B42" s="373"/>
      <c r="C42" s="373"/>
      <c r="D42" s="373"/>
      <c r="E42" s="373"/>
      <c r="F42" s="373"/>
    </row>
    <row r="43" spans="1:6" ht="64.5" customHeight="1" thickBot="1">
      <c r="A43" s="1" t="s">
        <v>438</v>
      </c>
      <c r="B43" s="242" t="s">
        <v>444</v>
      </c>
      <c r="C43" s="242"/>
      <c r="D43" s="242"/>
      <c r="E43" s="242"/>
      <c r="F43" s="242"/>
    </row>
    <row r="44" spans="1:6" ht="36.75" thickTop="1">
      <c r="A44" s="1" t="s">
        <v>438</v>
      </c>
      <c r="B44" s="181"/>
      <c r="C44" s="101"/>
      <c r="D44" s="77" t="s">
        <v>432</v>
      </c>
      <c r="E44" s="77" t="s">
        <v>628</v>
      </c>
      <c r="F44" s="94" t="s">
        <v>629</v>
      </c>
    </row>
    <row r="45" spans="1:6" ht="48">
      <c r="A45" s="1" t="s">
        <v>438</v>
      </c>
      <c r="B45" s="182" t="s">
        <v>630</v>
      </c>
      <c r="C45" s="169" t="s">
        <v>489</v>
      </c>
      <c r="D45" s="849">
        <v>317</v>
      </c>
      <c r="E45" s="849">
        <v>1059</v>
      </c>
      <c r="F45" s="95"/>
    </row>
    <row r="46" spans="1:6" ht="24">
      <c r="A46" s="1" t="s">
        <v>438</v>
      </c>
      <c r="B46" s="165" t="s">
        <v>631</v>
      </c>
      <c r="C46" s="166" t="s">
        <v>490</v>
      </c>
      <c r="D46" s="850">
        <v>5340</v>
      </c>
      <c r="E46" s="850">
        <v>6284</v>
      </c>
      <c r="F46" s="183"/>
    </row>
    <row r="47" spans="1:6" ht="24">
      <c r="A47" s="1" t="s">
        <v>438</v>
      </c>
      <c r="B47" s="184" t="s">
        <v>632</v>
      </c>
      <c r="C47" s="169" t="s">
        <v>491</v>
      </c>
      <c r="D47" s="849">
        <v>71</v>
      </c>
      <c r="E47" s="849">
        <v>293</v>
      </c>
      <c r="F47" s="95"/>
    </row>
    <row r="48" spans="1:6" ht="29.25" customHeight="1" thickBot="1">
      <c r="A48" s="1" t="s">
        <v>438</v>
      </c>
      <c r="B48" s="185" t="s">
        <v>720</v>
      </c>
      <c r="C48" s="186" t="s">
        <v>893</v>
      </c>
      <c r="D48" s="851">
        <v>11861</v>
      </c>
      <c r="E48" s="851">
        <v>11084</v>
      </c>
      <c r="F48" s="187"/>
    </row>
    <row r="49" spans="1:6" ht="13.5" thickTop="1">
      <c r="A49" s="372"/>
      <c r="B49" s="373"/>
      <c r="C49" s="373"/>
      <c r="D49" s="373"/>
      <c r="E49" s="373"/>
      <c r="F49" s="373"/>
    </row>
    <row r="50" spans="1:10" ht="13.5" thickBot="1">
      <c r="A50" s="1" t="s">
        <v>557</v>
      </c>
      <c r="B50" s="224" t="s">
        <v>721</v>
      </c>
      <c r="C50" s="224"/>
      <c r="D50" s="224"/>
      <c r="E50" s="224"/>
      <c r="F50" s="224"/>
      <c r="J50" s="27"/>
    </row>
    <row r="51" spans="1:6" ht="13.5" thickTop="1">
      <c r="A51" s="1" t="s">
        <v>557</v>
      </c>
      <c r="B51" s="852" t="s">
        <v>722</v>
      </c>
      <c r="C51" s="853"/>
      <c r="D51" s="331" t="s">
        <v>770</v>
      </c>
      <c r="E51" s="373"/>
      <c r="F51" s="373"/>
    </row>
    <row r="52" spans="1:6" ht="12.75">
      <c r="A52" s="1" t="s">
        <v>557</v>
      </c>
      <c r="B52" s="854" t="s">
        <v>723</v>
      </c>
      <c r="C52" s="855"/>
      <c r="D52" s="341"/>
      <c r="E52" s="373"/>
      <c r="F52" s="373"/>
    </row>
    <row r="53" spans="1:6" ht="13.5" thickBot="1">
      <c r="A53" s="1" t="s">
        <v>557</v>
      </c>
      <c r="B53" s="856" t="s">
        <v>724</v>
      </c>
      <c r="C53" s="857"/>
      <c r="D53" s="858"/>
      <c r="E53" s="373"/>
      <c r="F53" s="373"/>
    </row>
    <row r="54" spans="1:6" ht="14.25" thickBot="1" thickTop="1">
      <c r="A54" s="372"/>
      <c r="B54" s="373"/>
      <c r="C54" s="373"/>
      <c r="D54" s="373"/>
      <c r="E54" s="373"/>
      <c r="F54" s="373"/>
    </row>
    <row r="55" spans="1:6" ht="51.75" customHeight="1" thickBot="1" thickTop="1">
      <c r="A55" s="1" t="s">
        <v>558</v>
      </c>
      <c r="B55" s="245" t="s">
        <v>280</v>
      </c>
      <c r="C55" s="246"/>
      <c r="D55" s="246"/>
      <c r="E55" s="246"/>
      <c r="F55" s="859">
        <v>0.26</v>
      </c>
    </row>
    <row r="56" spans="1:6" ht="14.25" thickBot="1" thickTop="1">
      <c r="A56" s="372"/>
      <c r="B56" s="373"/>
      <c r="C56" s="373"/>
      <c r="D56" s="373"/>
      <c r="E56" s="373"/>
      <c r="F56" s="565"/>
    </row>
    <row r="57" spans="1:6" ht="30" customHeight="1" thickBot="1" thickTop="1">
      <c r="A57" s="1" t="s">
        <v>559</v>
      </c>
      <c r="B57" s="253" t="s">
        <v>894</v>
      </c>
      <c r="C57" s="254"/>
      <c r="D57" s="254"/>
      <c r="E57" s="254"/>
      <c r="F57" s="860">
        <v>19762</v>
      </c>
    </row>
    <row r="58" spans="1:6" ht="13.5" thickTop="1">
      <c r="A58" s="372"/>
      <c r="B58" s="373"/>
      <c r="C58" s="373"/>
      <c r="D58" s="373"/>
      <c r="E58" s="373"/>
      <c r="F58" s="373"/>
    </row>
    <row r="59" spans="1:6" ht="27.75" customHeight="1">
      <c r="A59" s="372"/>
      <c r="B59" s="276" t="s">
        <v>895</v>
      </c>
      <c r="C59" s="428"/>
      <c r="D59" s="428"/>
      <c r="E59" s="428"/>
      <c r="F59" s="428"/>
    </row>
    <row r="60" spans="1:6" ht="15.75">
      <c r="A60" s="372"/>
      <c r="B60" s="22"/>
      <c r="C60" s="399"/>
      <c r="D60" s="399"/>
      <c r="E60" s="399"/>
      <c r="F60" s="399"/>
    </row>
    <row r="61" spans="1:6" ht="26.25" customHeight="1" thickBot="1">
      <c r="A61" s="1" t="s">
        <v>560</v>
      </c>
      <c r="B61" s="224" t="s">
        <v>896</v>
      </c>
      <c r="C61" s="224"/>
      <c r="D61" s="224"/>
      <c r="E61" s="224"/>
      <c r="F61" s="224"/>
    </row>
    <row r="62" spans="1:6" ht="13.5" thickTop="1">
      <c r="A62" s="1" t="s">
        <v>560</v>
      </c>
      <c r="B62" s="861" t="s">
        <v>725</v>
      </c>
      <c r="C62" s="862"/>
      <c r="D62" s="862"/>
      <c r="E62" s="863"/>
      <c r="F62" s="373"/>
    </row>
    <row r="63" spans="1:6" ht="12.75">
      <c r="A63" s="1" t="s">
        <v>560</v>
      </c>
      <c r="B63" s="854" t="s">
        <v>726</v>
      </c>
      <c r="C63" s="855"/>
      <c r="D63" s="855"/>
      <c r="E63" s="864"/>
      <c r="F63" s="373"/>
    </row>
    <row r="64" spans="1:6" ht="13.5" thickBot="1">
      <c r="A64" s="1" t="s">
        <v>560</v>
      </c>
      <c r="B64" s="856" t="s">
        <v>727</v>
      </c>
      <c r="C64" s="857"/>
      <c r="D64" s="857"/>
      <c r="E64" s="865" t="s">
        <v>770</v>
      </c>
      <c r="F64" s="387"/>
    </row>
    <row r="65" spans="1:6" ht="14.25" thickBot="1" thickTop="1">
      <c r="A65" s="386"/>
      <c r="B65" s="387"/>
      <c r="C65" s="387"/>
      <c r="D65" s="387"/>
      <c r="E65" s="387"/>
      <c r="F65" s="387"/>
    </row>
    <row r="66" spans="1:6" ht="40.5" customHeight="1" thickBot="1" thickTop="1">
      <c r="A66" s="1" t="s">
        <v>560</v>
      </c>
      <c r="B66" s="866" t="s">
        <v>500</v>
      </c>
      <c r="C66" s="867"/>
      <c r="D66" s="867"/>
      <c r="E66" s="867"/>
      <c r="F66" s="868" t="s">
        <v>126</v>
      </c>
    </row>
    <row r="67" spans="1:6" ht="14.25" thickBot="1" thickTop="1">
      <c r="A67" s="372"/>
      <c r="B67" s="399"/>
      <c r="C67" s="645"/>
      <c r="D67" s="399"/>
      <c r="E67" s="399"/>
      <c r="F67" s="170"/>
    </row>
    <row r="68" spans="1:6" ht="14.25" thickBot="1" thickTop="1">
      <c r="A68" s="1" t="s">
        <v>560</v>
      </c>
      <c r="B68" s="869" t="s">
        <v>501</v>
      </c>
      <c r="C68" s="870"/>
      <c r="D68" s="870"/>
      <c r="E68" s="870"/>
      <c r="F68" s="871" t="s">
        <v>126</v>
      </c>
    </row>
    <row r="69" spans="1:6" ht="14.25" thickBot="1" thickTop="1">
      <c r="A69" s="372"/>
      <c r="B69" s="373"/>
      <c r="C69" s="373"/>
      <c r="D69" s="373"/>
      <c r="E69" s="373"/>
      <c r="F69" s="171"/>
    </row>
    <row r="70" spans="1:6" ht="26.25" customHeight="1" thickBot="1" thickTop="1">
      <c r="A70" s="1" t="s">
        <v>560</v>
      </c>
      <c r="B70" s="866" t="s">
        <v>502</v>
      </c>
      <c r="C70" s="867"/>
      <c r="D70" s="867"/>
      <c r="E70" s="867"/>
      <c r="F70" s="872" t="s">
        <v>126</v>
      </c>
    </row>
    <row r="71" spans="1:6" ht="13.5" thickTop="1">
      <c r="A71" s="372"/>
      <c r="B71" s="373"/>
      <c r="C71" s="373"/>
      <c r="D71" s="373"/>
      <c r="E71" s="373"/>
      <c r="F71" s="373"/>
    </row>
    <row r="72" spans="1:6" ht="15.75">
      <c r="A72" s="372"/>
      <c r="B72" s="6" t="s">
        <v>728</v>
      </c>
      <c r="C72" s="373"/>
      <c r="D72" s="373"/>
      <c r="E72" s="373"/>
      <c r="F72" s="373"/>
    </row>
    <row r="73" spans="1:6" ht="12.75" customHeight="1">
      <c r="A73" s="372"/>
      <c r="B73" s="6"/>
      <c r="C73" s="373"/>
      <c r="D73" s="373"/>
      <c r="E73" s="373"/>
      <c r="F73" s="373"/>
    </row>
    <row r="74" spans="1:6" ht="13.5" thickBot="1">
      <c r="A74" s="1" t="s">
        <v>561</v>
      </c>
      <c r="B74" s="224" t="s">
        <v>503</v>
      </c>
      <c r="C74" s="224"/>
      <c r="D74" s="224"/>
      <c r="E74" s="224"/>
      <c r="F74" s="224"/>
    </row>
    <row r="75" spans="1:6" ht="13.5" thickTop="1">
      <c r="A75" s="1" t="s">
        <v>561</v>
      </c>
      <c r="B75" s="873" t="s">
        <v>729</v>
      </c>
      <c r="C75" s="664"/>
      <c r="D75" s="665"/>
      <c r="E75" s="874" t="s">
        <v>770</v>
      </c>
      <c r="F75" s="373"/>
    </row>
    <row r="76" spans="1:6" ht="12.75">
      <c r="A76" s="1" t="s">
        <v>561</v>
      </c>
      <c r="B76" s="875" t="s">
        <v>730</v>
      </c>
      <c r="C76" s="369"/>
      <c r="D76" s="440"/>
      <c r="E76" s="876"/>
      <c r="F76" s="373"/>
    </row>
    <row r="77" spans="1:6" ht="12.75">
      <c r="A77" s="1" t="s">
        <v>561</v>
      </c>
      <c r="B77" s="771" t="s">
        <v>731</v>
      </c>
      <c r="C77" s="443"/>
      <c r="D77" s="444"/>
      <c r="E77" s="877" t="s">
        <v>770</v>
      </c>
      <c r="F77" s="328"/>
    </row>
    <row r="78" spans="1:6" ht="12.75">
      <c r="A78" s="1" t="s">
        <v>561</v>
      </c>
      <c r="B78" s="875" t="s">
        <v>732</v>
      </c>
      <c r="C78" s="369"/>
      <c r="D78" s="440"/>
      <c r="E78" s="876"/>
      <c r="F78" s="373"/>
    </row>
    <row r="79" spans="1:6" ht="12.75">
      <c r="A79" s="1" t="s">
        <v>561</v>
      </c>
      <c r="B79" s="771" t="s">
        <v>733</v>
      </c>
      <c r="C79" s="443"/>
      <c r="D79" s="444"/>
      <c r="E79" s="414"/>
      <c r="F79" s="373"/>
    </row>
    <row r="80" spans="1:6" ht="12.75">
      <c r="A80" s="1" t="s">
        <v>561</v>
      </c>
      <c r="B80" s="875" t="s">
        <v>734</v>
      </c>
      <c r="C80" s="369"/>
      <c r="D80" s="440"/>
      <c r="E80" s="876"/>
      <c r="F80" s="373"/>
    </row>
    <row r="81" spans="1:6" ht="12.75">
      <c r="A81" s="1" t="s">
        <v>561</v>
      </c>
      <c r="B81" s="878" t="s">
        <v>798</v>
      </c>
      <c r="C81" s="879"/>
      <c r="D81" s="879"/>
      <c r="E81" s="880"/>
      <c r="F81" s="373"/>
    </row>
    <row r="82" spans="1:6" ht="13.5" thickBot="1">
      <c r="A82" s="1" t="s">
        <v>561</v>
      </c>
      <c r="B82" s="881" t="s">
        <v>127</v>
      </c>
      <c r="C82" s="882"/>
      <c r="D82" s="882"/>
      <c r="E82" s="883"/>
      <c r="F82" s="373"/>
    </row>
    <row r="83" spans="1:6" ht="13.5" thickTop="1">
      <c r="A83" s="372"/>
      <c r="B83" s="373"/>
      <c r="C83" s="373"/>
      <c r="D83" s="373"/>
      <c r="E83" s="373"/>
      <c r="F83" s="373"/>
    </row>
    <row r="84" spans="1:6" ht="12.75" customHeight="1" thickBot="1">
      <c r="A84" s="1" t="s">
        <v>562</v>
      </c>
      <c r="B84" s="224" t="s">
        <v>504</v>
      </c>
      <c r="C84" s="224"/>
      <c r="D84" s="224"/>
      <c r="E84" s="224"/>
      <c r="F84" s="224"/>
    </row>
    <row r="85" spans="1:6" ht="13.5" thickTop="1">
      <c r="A85" s="1" t="s">
        <v>562</v>
      </c>
      <c r="B85" s="873" t="s">
        <v>505</v>
      </c>
      <c r="C85" s="664"/>
      <c r="D85" s="665"/>
      <c r="E85" s="884"/>
      <c r="F85" s="373"/>
    </row>
    <row r="86" spans="1:6" ht="12.75">
      <c r="A86" s="1" t="s">
        <v>562</v>
      </c>
      <c r="B86" s="875" t="s">
        <v>731</v>
      </c>
      <c r="C86" s="369"/>
      <c r="D86" s="440"/>
      <c r="E86" s="839"/>
      <c r="F86" s="373"/>
    </row>
    <row r="87" spans="1:6" ht="12.75">
      <c r="A87" s="1" t="s">
        <v>562</v>
      </c>
      <c r="B87" s="771" t="s">
        <v>506</v>
      </c>
      <c r="C87" s="443"/>
      <c r="D87" s="444"/>
      <c r="E87" s="462"/>
      <c r="F87" s="373"/>
    </row>
    <row r="88" spans="1:6" ht="12.75">
      <c r="A88" s="1" t="s">
        <v>562</v>
      </c>
      <c r="B88" s="875" t="s">
        <v>507</v>
      </c>
      <c r="C88" s="369"/>
      <c r="D88" s="440"/>
      <c r="E88" s="839"/>
      <c r="F88" s="373"/>
    </row>
    <row r="89" spans="1:6" ht="13.5" thickBot="1">
      <c r="A89" s="1" t="s">
        <v>562</v>
      </c>
      <c r="B89" s="482" t="s">
        <v>798</v>
      </c>
      <c r="C89" s="885"/>
      <c r="D89" s="885"/>
      <c r="E89" s="886"/>
      <c r="F89" s="373"/>
    </row>
    <row r="90" spans="1:6" ht="13.5" thickTop="1">
      <c r="A90" s="372"/>
      <c r="B90" s="373"/>
      <c r="C90" s="373"/>
      <c r="D90" s="373"/>
      <c r="E90" s="373"/>
      <c r="F90" s="373"/>
    </row>
    <row r="91" spans="1:6" ht="13.5" thickBot="1">
      <c r="A91" s="1" t="s">
        <v>563</v>
      </c>
      <c r="B91" s="249" t="s">
        <v>735</v>
      </c>
      <c r="C91" s="249"/>
      <c r="D91" s="249"/>
      <c r="E91" s="249"/>
      <c r="F91" s="249"/>
    </row>
    <row r="92" spans="1:6" ht="13.5" thickTop="1">
      <c r="A92" s="1" t="s">
        <v>563</v>
      </c>
      <c r="B92" s="887" t="s">
        <v>736</v>
      </c>
      <c r="C92" s="888"/>
      <c r="D92" s="888"/>
      <c r="E92" s="889" t="s">
        <v>389</v>
      </c>
      <c r="F92" s="890"/>
    </row>
    <row r="93" spans="1:6" ht="12.75">
      <c r="A93" s="1" t="s">
        <v>563</v>
      </c>
      <c r="B93" s="891" t="s">
        <v>737</v>
      </c>
      <c r="C93" s="892"/>
      <c r="D93" s="892"/>
      <c r="E93" s="893" t="s">
        <v>128</v>
      </c>
      <c r="F93" s="420"/>
    </row>
    <row r="94" spans="1:6" ht="27" customHeight="1" thickBot="1">
      <c r="A94" s="1" t="s">
        <v>563</v>
      </c>
      <c r="B94" s="425" t="s">
        <v>281</v>
      </c>
      <c r="C94" s="426"/>
      <c r="D94" s="426"/>
      <c r="E94" s="894"/>
      <c r="F94" s="420"/>
    </row>
    <row r="95" spans="1:6" ht="13.5" thickTop="1">
      <c r="A95" s="372"/>
      <c r="B95" s="373"/>
      <c r="C95" s="373"/>
      <c r="D95" s="373"/>
      <c r="E95" s="328"/>
      <c r="F95" s="373"/>
    </row>
    <row r="96" spans="1:6" ht="13.5" thickBot="1">
      <c r="A96" s="1" t="s">
        <v>564</v>
      </c>
      <c r="B96" s="224" t="s">
        <v>509</v>
      </c>
      <c r="C96" s="224"/>
      <c r="D96" s="224"/>
      <c r="E96" s="224"/>
      <c r="F96" s="224"/>
    </row>
    <row r="97" spans="1:6" ht="13.5" thickTop="1">
      <c r="A97" s="1" t="s">
        <v>564</v>
      </c>
      <c r="B97" s="895" t="s">
        <v>435</v>
      </c>
      <c r="C97" s="862" t="s">
        <v>508</v>
      </c>
      <c r="D97" s="862"/>
      <c r="E97" s="648" t="s">
        <v>129</v>
      </c>
      <c r="F97" s="890"/>
    </row>
    <row r="98" spans="1:6" ht="12.75">
      <c r="A98" s="1" t="s">
        <v>564</v>
      </c>
      <c r="B98" s="896"/>
      <c r="C98" s="897"/>
      <c r="D98" s="172"/>
      <c r="E98" s="39"/>
      <c r="F98" s="890"/>
    </row>
    <row r="99" spans="1:6" ht="12.75">
      <c r="A99" s="1" t="s">
        <v>564</v>
      </c>
      <c r="B99" s="898" t="s">
        <v>898</v>
      </c>
      <c r="C99" s="899" t="s">
        <v>510</v>
      </c>
      <c r="D99" s="762"/>
      <c r="E99" s="900"/>
      <c r="F99" s="890"/>
    </row>
    <row r="100" spans="1:6" ht="13.5" thickBot="1">
      <c r="A100" s="1" t="s">
        <v>564</v>
      </c>
      <c r="B100" s="585"/>
      <c r="C100" s="901" t="s">
        <v>511</v>
      </c>
      <c r="D100" s="902"/>
      <c r="E100" s="903"/>
      <c r="F100" s="373"/>
    </row>
    <row r="101" spans="1:6" ht="13.5" thickTop="1">
      <c r="A101" s="372"/>
      <c r="B101" s="373"/>
      <c r="C101" s="373"/>
      <c r="D101" s="373"/>
      <c r="E101" s="373"/>
      <c r="F101" s="373"/>
    </row>
    <row r="102" spans="1:6" ht="13.5" thickBot="1">
      <c r="A102" s="1" t="s">
        <v>565</v>
      </c>
      <c r="B102" s="249" t="s">
        <v>512</v>
      </c>
      <c r="C102" s="249"/>
      <c r="D102" s="373"/>
      <c r="E102" s="373"/>
      <c r="F102" s="373"/>
    </row>
    <row r="103" spans="1:6" ht="13.5" thickTop="1">
      <c r="A103" s="1" t="s">
        <v>565</v>
      </c>
      <c r="B103" s="861" t="s">
        <v>513</v>
      </c>
      <c r="C103" s="862"/>
      <c r="D103" s="648" t="s">
        <v>130</v>
      </c>
      <c r="E103" s="373"/>
      <c r="F103" s="373"/>
    </row>
    <row r="104" spans="1:6" ht="13.5" thickBot="1">
      <c r="A104" s="1" t="s">
        <v>565</v>
      </c>
      <c r="B104" s="904" t="s">
        <v>514</v>
      </c>
      <c r="C104" s="905"/>
      <c r="D104" s="906" t="s">
        <v>131</v>
      </c>
      <c r="E104" s="373"/>
      <c r="F104" s="373"/>
    </row>
    <row r="105" spans="1:6" ht="13.5" thickTop="1">
      <c r="A105" s="372"/>
      <c r="B105" s="373"/>
      <c r="C105" s="373"/>
      <c r="D105" s="373"/>
      <c r="E105" s="373"/>
      <c r="F105" s="373"/>
    </row>
    <row r="106" spans="1:6" ht="15.75">
      <c r="A106" s="372"/>
      <c r="B106" s="6" t="s">
        <v>282</v>
      </c>
      <c r="C106" s="373"/>
      <c r="D106" s="373"/>
      <c r="E106" s="373"/>
      <c r="F106" s="373"/>
    </row>
    <row r="107" spans="1:6" ht="12.75" customHeight="1">
      <c r="A107" s="372"/>
      <c r="B107" s="6"/>
      <c r="C107" s="373"/>
      <c r="D107" s="373"/>
      <c r="E107" s="373"/>
      <c r="F107" s="373"/>
    </row>
    <row r="108" spans="1:6" ht="12.75">
      <c r="A108" s="1" t="s">
        <v>566</v>
      </c>
      <c r="B108" s="275" t="s">
        <v>283</v>
      </c>
      <c r="C108" s="275"/>
      <c r="D108" s="373"/>
      <c r="E108" s="373"/>
      <c r="F108" s="373"/>
    </row>
    <row r="109" spans="1:6" ht="13.5" thickBot="1">
      <c r="A109" s="1" t="s">
        <v>566</v>
      </c>
      <c r="B109" s="691" t="s">
        <v>284</v>
      </c>
      <c r="C109" s="691"/>
      <c r="D109" s="691"/>
      <c r="E109" s="373"/>
      <c r="F109" s="373"/>
    </row>
    <row r="110" spans="1:6" ht="13.5" thickTop="1">
      <c r="A110" s="1" t="s">
        <v>566</v>
      </c>
      <c r="B110" s="861" t="s">
        <v>285</v>
      </c>
      <c r="C110" s="862"/>
      <c r="D110" s="907"/>
      <c r="E110" s="863"/>
      <c r="F110" s="373"/>
    </row>
    <row r="111" spans="1:6" ht="12.75">
      <c r="A111" s="1" t="s">
        <v>566</v>
      </c>
      <c r="B111" s="854" t="s">
        <v>286</v>
      </c>
      <c r="C111" s="855"/>
      <c r="D111" s="855"/>
      <c r="E111" s="864"/>
      <c r="F111" s="373"/>
    </row>
    <row r="112" spans="1:6" ht="13.5" thickBot="1">
      <c r="A112" s="1" t="s">
        <v>566</v>
      </c>
      <c r="B112" s="856" t="s">
        <v>287</v>
      </c>
      <c r="C112" s="857"/>
      <c r="D112" s="857"/>
      <c r="E112" s="908"/>
      <c r="F112" s="373"/>
    </row>
    <row r="113" spans="1:6" ht="13.5" thickTop="1">
      <c r="A113" s="372"/>
      <c r="B113" s="373"/>
      <c r="C113" s="373"/>
      <c r="D113" s="373"/>
      <c r="E113" s="373"/>
      <c r="F113" s="373"/>
    </row>
    <row r="114" spans="1:6" ht="13.5" thickBot="1">
      <c r="A114" s="1" t="s">
        <v>566</v>
      </c>
      <c r="B114" s="691" t="s">
        <v>288</v>
      </c>
      <c r="C114" s="691"/>
      <c r="D114" s="691"/>
      <c r="E114" s="373"/>
      <c r="F114" s="373"/>
    </row>
    <row r="115" spans="1:6" ht="13.5" thickTop="1">
      <c r="A115" s="1" t="s">
        <v>566</v>
      </c>
      <c r="B115" s="861" t="s">
        <v>289</v>
      </c>
      <c r="C115" s="862"/>
      <c r="D115" s="862"/>
      <c r="E115" s="331" t="s">
        <v>770</v>
      </c>
      <c r="F115" s="373"/>
    </row>
    <row r="116" spans="1:6" ht="12.75">
      <c r="A116" s="1" t="s">
        <v>566</v>
      </c>
      <c r="B116" s="854" t="s">
        <v>290</v>
      </c>
      <c r="C116" s="855"/>
      <c r="D116" s="855"/>
      <c r="E116" s="332" t="s">
        <v>770</v>
      </c>
      <c r="F116" s="373"/>
    </row>
    <row r="117" spans="1:6" ht="13.5" thickBot="1">
      <c r="A117" s="1" t="s">
        <v>566</v>
      </c>
      <c r="B117" s="856" t="s">
        <v>291</v>
      </c>
      <c r="C117" s="857"/>
      <c r="D117" s="857"/>
      <c r="E117" s="333" t="s">
        <v>770</v>
      </c>
      <c r="F117" s="373"/>
    </row>
    <row r="118" spans="1:6" s="5" customFormat="1" ht="14.25" thickBot="1" thickTop="1">
      <c r="A118" s="909"/>
      <c r="B118" s="909"/>
      <c r="C118" s="909"/>
      <c r="D118" s="909"/>
      <c r="E118" s="910"/>
      <c r="F118" s="420"/>
    </row>
    <row r="119" spans="1:6" ht="13.5" thickTop="1">
      <c r="A119" s="1" t="s">
        <v>566</v>
      </c>
      <c r="B119" s="861" t="s">
        <v>292</v>
      </c>
      <c r="C119" s="862"/>
      <c r="D119" s="862"/>
      <c r="E119" s="331" t="s">
        <v>770</v>
      </c>
      <c r="F119" s="373"/>
    </row>
    <row r="120" spans="1:6" ht="12.75">
      <c r="A120" s="1" t="s">
        <v>566</v>
      </c>
      <c r="B120" s="854" t="s">
        <v>293</v>
      </c>
      <c r="C120" s="855"/>
      <c r="D120" s="855"/>
      <c r="E120" s="332"/>
      <c r="F120" s="373"/>
    </row>
    <row r="121" spans="1:6" ht="12.75">
      <c r="A121" s="1" t="s">
        <v>566</v>
      </c>
      <c r="B121" s="891" t="s">
        <v>294</v>
      </c>
      <c r="C121" s="892"/>
      <c r="D121" s="892"/>
      <c r="E121" s="343"/>
      <c r="F121" s="373"/>
    </row>
    <row r="122" spans="1:6" ht="12.75">
      <c r="A122" s="1" t="s">
        <v>566</v>
      </c>
      <c r="B122" s="854" t="s">
        <v>295</v>
      </c>
      <c r="C122" s="855"/>
      <c r="D122" s="855"/>
      <c r="E122" s="332"/>
      <c r="F122" s="373"/>
    </row>
    <row r="123" spans="1:6" ht="13.5" thickBot="1">
      <c r="A123" s="1" t="s">
        <v>566</v>
      </c>
      <c r="B123" s="482" t="s">
        <v>798</v>
      </c>
      <c r="C123" s="885"/>
      <c r="D123" s="885"/>
      <c r="E123" s="886"/>
      <c r="F123" s="373"/>
    </row>
    <row r="124" spans="1:6" ht="13.5" thickTop="1">
      <c r="A124" s="372"/>
      <c r="B124" s="373"/>
      <c r="C124" s="373"/>
      <c r="D124" s="373"/>
      <c r="E124" s="328"/>
      <c r="F124" s="373"/>
    </row>
    <row r="125" spans="1:6" ht="12.75">
      <c r="A125" s="1" t="s">
        <v>567</v>
      </c>
      <c r="B125" s="275" t="s">
        <v>296</v>
      </c>
      <c r="C125" s="275"/>
      <c r="D125" s="373"/>
      <c r="E125" s="328"/>
      <c r="F125" s="373"/>
    </row>
    <row r="126" spans="1:6" ht="13.5" thickBot="1">
      <c r="A126" s="1" t="s">
        <v>567</v>
      </c>
      <c r="B126" s="249" t="s">
        <v>515</v>
      </c>
      <c r="C126" s="676"/>
      <c r="D126" s="373"/>
      <c r="E126" s="328"/>
      <c r="F126" s="373"/>
    </row>
    <row r="127" spans="1:6" ht="13.5" thickTop="1">
      <c r="A127" s="1" t="s">
        <v>567</v>
      </c>
      <c r="B127" s="861" t="s">
        <v>297</v>
      </c>
      <c r="C127" s="862"/>
      <c r="D127" s="862"/>
      <c r="E127" s="331" t="s">
        <v>770</v>
      </c>
      <c r="F127" s="373"/>
    </row>
    <row r="128" spans="1:6" ht="12.75">
      <c r="A128" s="1" t="s">
        <v>567</v>
      </c>
      <c r="B128" s="854" t="s">
        <v>298</v>
      </c>
      <c r="C128" s="855"/>
      <c r="D128" s="855"/>
      <c r="E128" s="332" t="s">
        <v>770</v>
      </c>
      <c r="F128" s="373"/>
    </row>
    <row r="129" spans="1:6" ht="12.75">
      <c r="A129" s="1" t="s">
        <v>567</v>
      </c>
      <c r="B129" s="891" t="s">
        <v>299</v>
      </c>
      <c r="C129" s="892"/>
      <c r="D129" s="892"/>
      <c r="E129" s="343" t="s">
        <v>770</v>
      </c>
      <c r="F129" s="373"/>
    </row>
    <row r="130" spans="1:6" ht="12.75">
      <c r="A130" s="1" t="s">
        <v>567</v>
      </c>
      <c r="B130" s="854" t="s">
        <v>300</v>
      </c>
      <c r="C130" s="855"/>
      <c r="D130" s="855"/>
      <c r="E130" s="332" t="s">
        <v>770</v>
      </c>
      <c r="F130" s="373"/>
    </row>
    <row r="131" spans="1:6" ht="12.75">
      <c r="A131" s="1" t="s">
        <v>567</v>
      </c>
      <c r="B131" s="891" t="s">
        <v>537</v>
      </c>
      <c r="C131" s="892"/>
      <c r="D131" s="892"/>
      <c r="E131" s="343" t="s">
        <v>770</v>
      </c>
      <c r="F131" s="373"/>
    </row>
    <row r="132" spans="1:6" ht="12.75">
      <c r="A132" s="1" t="s">
        <v>567</v>
      </c>
      <c r="B132" s="854" t="s">
        <v>538</v>
      </c>
      <c r="C132" s="855"/>
      <c r="D132" s="855"/>
      <c r="E132" s="341"/>
      <c r="F132" s="373"/>
    </row>
    <row r="133" spans="1:6" ht="12.75">
      <c r="A133" s="1" t="s">
        <v>567</v>
      </c>
      <c r="B133" s="891" t="s">
        <v>539</v>
      </c>
      <c r="C133" s="892"/>
      <c r="D133" s="892"/>
      <c r="E133" s="342"/>
      <c r="F133" s="373"/>
    </row>
    <row r="134" spans="1:6" ht="13.5" thickBot="1">
      <c r="A134" s="1" t="s">
        <v>567</v>
      </c>
      <c r="B134" s="567" t="s">
        <v>798</v>
      </c>
      <c r="C134" s="416"/>
      <c r="D134" s="416"/>
      <c r="E134" s="644"/>
      <c r="F134" s="373"/>
    </row>
    <row r="135" spans="1:6" ht="13.5" thickTop="1">
      <c r="A135" s="372"/>
      <c r="B135" s="373"/>
      <c r="C135" s="373"/>
      <c r="D135" s="373"/>
      <c r="E135" s="373"/>
      <c r="F135" s="373"/>
    </row>
    <row r="136" spans="1:6" s="27" customFormat="1" ht="13.5" thickBot="1">
      <c r="A136" s="75" t="s">
        <v>568</v>
      </c>
      <c r="B136" s="274" t="s">
        <v>424</v>
      </c>
      <c r="C136" s="911"/>
      <c r="D136" s="911"/>
      <c r="E136" s="911"/>
      <c r="F136" s="911"/>
    </row>
    <row r="137" spans="1:6" ht="13.5" thickTop="1">
      <c r="A137" s="1" t="s">
        <v>568</v>
      </c>
      <c r="B137" s="912"/>
      <c r="C137" s="913"/>
      <c r="D137" s="173" t="s">
        <v>540</v>
      </c>
      <c r="E137" s="174" t="s">
        <v>541</v>
      </c>
      <c r="F137" s="373"/>
    </row>
    <row r="138" spans="1:6" ht="12.75">
      <c r="A138" s="1" t="s">
        <v>568</v>
      </c>
      <c r="B138" s="914" t="s">
        <v>542</v>
      </c>
      <c r="C138" s="915"/>
      <c r="D138" s="916" t="s">
        <v>770</v>
      </c>
      <c r="E138" s="343" t="s">
        <v>770</v>
      </c>
      <c r="F138" s="373"/>
    </row>
    <row r="139" spans="1:6" ht="12.75">
      <c r="A139" s="1" t="s">
        <v>568</v>
      </c>
      <c r="B139" s="917" t="s">
        <v>543</v>
      </c>
      <c r="C139" s="918"/>
      <c r="D139" s="919"/>
      <c r="E139" s="920"/>
      <c r="F139" s="373"/>
    </row>
    <row r="140" spans="1:6" ht="12.75">
      <c r="A140" s="1" t="s">
        <v>568</v>
      </c>
      <c r="B140" s="914" t="s">
        <v>544</v>
      </c>
      <c r="C140" s="915"/>
      <c r="D140" s="921"/>
      <c r="E140" s="498"/>
      <c r="F140" s="373"/>
    </row>
    <row r="141" spans="1:6" ht="12.75">
      <c r="A141" s="1" t="s">
        <v>568</v>
      </c>
      <c r="B141" s="917" t="s">
        <v>545</v>
      </c>
      <c r="C141" s="918"/>
      <c r="D141" s="922" t="s">
        <v>770</v>
      </c>
      <c r="E141" s="332" t="s">
        <v>770</v>
      </c>
      <c r="F141" s="373"/>
    </row>
    <row r="142" spans="1:6" ht="12.75">
      <c r="A142" s="1" t="s">
        <v>568</v>
      </c>
      <c r="B142" s="914" t="s">
        <v>546</v>
      </c>
      <c r="C142" s="915"/>
      <c r="D142" s="921"/>
      <c r="E142" s="498"/>
      <c r="F142" s="373"/>
    </row>
    <row r="143" spans="1:6" ht="12.75">
      <c r="A143" s="1" t="s">
        <v>568</v>
      </c>
      <c r="B143" s="917" t="s">
        <v>547</v>
      </c>
      <c r="C143" s="918"/>
      <c r="D143" s="919"/>
      <c r="E143" s="920"/>
      <c r="F143" s="373"/>
    </row>
    <row r="144" spans="1:6" ht="12.75">
      <c r="A144" s="1" t="s">
        <v>568</v>
      </c>
      <c r="B144" s="914" t="s">
        <v>548</v>
      </c>
      <c r="C144" s="915"/>
      <c r="D144" s="916" t="s">
        <v>770</v>
      </c>
      <c r="E144" s="498"/>
      <c r="F144" s="373"/>
    </row>
    <row r="145" spans="1:6" ht="12.75">
      <c r="A145" s="1" t="s">
        <v>568</v>
      </c>
      <c r="B145" s="917" t="s">
        <v>228</v>
      </c>
      <c r="C145" s="918"/>
      <c r="D145" s="919"/>
      <c r="E145" s="920"/>
      <c r="F145" s="373"/>
    </row>
    <row r="146" spans="1:6" ht="12.75">
      <c r="A146" s="1" t="s">
        <v>568</v>
      </c>
      <c r="B146" s="914" t="s">
        <v>549</v>
      </c>
      <c r="C146" s="915"/>
      <c r="D146" s="921"/>
      <c r="E146" s="498"/>
      <c r="F146" s="373"/>
    </row>
    <row r="147" spans="1:6" ht="12.75">
      <c r="A147" s="1" t="s">
        <v>568</v>
      </c>
      <c r="B147" s="917" t="s">
        <v>550</v>
      </c>
      <c r="C147" s="918"/>
      <c r="D147" s="919"/>
      <c r="E147" s="920"/>
      <c r="F147" s="373"/>
    </row>
    <row r="148" spans="1:6" ht="13.5" thickBot="1">
      <c r="A148" s="1" t="s">
        <v>568</v>
      </c>
      <c r="B148" s="923" t="s">
        <v>551</v>
      </c>
      <c r="C148" s="924"/>
      <c r="D148" s="925"/>
      <c r="E148" s="333" t="s">
        <v>770</v>
      </c>
      <c r="F148" s="373"/>
    </row>
    <row r="149" spans="1:6" ht="13.5" thickTop="1">
      <c r="A149" s="372"/>
      <c r="B149" s="373"/>
      <c r="C149" s="373"/>
      <c r="D149" s="373"/>
      <c r="E149" s="373"/>
      <c r="F149" s="373"/>
    </row>
    <row r="150" spans="1:3" ht="12.75">
      <c r="A150" s="372"/>
      <c r="B150" s="373"/>
      <c r="C150" s="433" t="s">
        <v>141</v>
      </c>
    </row>
    <row r="151" ht="12.75">
      <c r="C151" s="433" t="s">
        <v>142</v>
      </c>
    </row>
  </sheetData>
  <mergeCells count="100">
    <mergeCell ref="A1:F1"/>
    <mergeCell ref="A2:F2"/>
    <mergeCell ref="B10:D10"/>
    <mergeCell ref="B11:F11"/>
    <mergeCell ref="B12:D12"/>
    <mergeCell ref="B13:D13"/>
    <mergeCell ref="B14:D14"/>
    <mergeCell ref="B15:D15"/>
    <mergeCell ref="B16:D16"/>
    <mergeCell ref="B17:F17"/>
    <mergeCell ref="B18:D18"/>
    <mergeCell ref="B19:D19"/>
    <mergeCell ref="B20:D20"/>
    <mergeCell ref="B53:C53"/>
    <mergeCell ref="B50:F50"/>
    <mergeCell ref="B21:D21"/>
    <mergeCell ref="B22:F22"/>
    <mergeCell ref="B23:D23"/>
    <mergeCell ref="B24:D24"/>
    <mergeCell ref="B137:C137"/>
    <mergeCell ref="B80:D80"/>
    <mergeCell ref="B81:D81"/>
    <mergeCell ref="B25:D25"/>
    <mergeCell ref="B57:E57"/>
    <mergeCell ref="B61:F61"/>
    <mergeCell ref="B27:F27"/>
    <mergeCell ref="B43:F43"/>
    <mergeCell ref="B51:C51"/>
    <mergeCell ref="B52:C52"/>
    <mergeCell ref="B145:C145"/>
    <mergeCell ref="B138:C138"/>
    <mergeCell ref="B139:C139"/>
    <mergeCell ref="B140:C140"/>
    <mergeCell ref="B141:C141"/>
    <mergeCell ref="B146:C146"/>
    <mergeCell ref="B147:C147"/>
    <mergeCell ref="B148:C148"/>
    <mergeCell ref="B4:D4"/>
    <mergeCell ref="B5:F5"/>
    <mergeCell ref="B7:D7"/>
    <mergeCell ref="B8:D8"/>
    <mergeCell ref="B142:C142"/>
    <mergeCell ref="B143:C143"/>
    <mergeCell ref="B144:C144"/>
    <mergeCell ref="B79:D79"/>
    <mergeCell ref="B55:E55"/>
    <mergeCell ref="B59:F59"/>
    <mergeCell ref="B62:D62"/>
    <mergeCell ref="B63:D63"/>
    <mergeCell ref="B66:E66"/>
    <mergeCell ref="B70:E70"/>
    <mergeCell ref="B88:D88"/>
    <mergeCell ref="B89:D89"/>
    <mergeCell ref="B64:D64"/>
    <mergeCell ref="B68:E68"/>
    <mergeCell ref="B74:F74"/>
    <mergeCell ref="B82:D82"/>
    <mergeCell ref="B75:D75"/>
    <mergeCell ref="B76:D76"/>
    <mergeCell ref="B77:D77"/>
    <mergeCell ref="B78:D78"/>
    <mergeCell ref="B84:F84"/>
    <mergeCell ref="B85:D85"/>
    <mergeCell ref="B86:D86"/>
    <mergeCell ref="B87:D87"/>
    <mergeCell ref="B91:F91"/>
    <mergeCell ref="B92:D92"/>
    <mergeCell ref="B93:D93"/>
    <mergeCell ref="B94:D94"/>
    <mergeCell ref="B96:F96"/>
    <mergeCell ref="B98:C98"/>
    <mergeCell ref="C97:D97"/>
    <mergeCell ref="B102:C102"/>
    <mergeCell ref="B103:C103"/>
    <mergeCell ref="B104:C104"/>
    <mergeCell ref="B123:D123"/>
    <mergeCell ref="B108:C108"/>
    <mergeCell ref="B120:D120"/>
    <mergeCell ref="B121:D121"/>
    <mergeCell ref="B122:D122"/>
    <mergeCell ref="B119:D119"/>
    <mergeCell ref="B125:C125"/>
    <mergeCell ref="B114:D114"/>
    <mergeCell ref="B109:D109"/>
    <mergeCell ref="B126:C126"/>
    <mergeCell ref="B110:D110"/>
    <mergeCell ref="B111:D111"/>
    <mergeCell ref="B112:D112"/>
    <mergeCell ref="B115:D115"/>
    <mergeCell ref="B116:D116"/>
    <mergeCell ref="B117:D117"/>
    <mergeCell ref="B127:D127"/>
    <mergeCell ref="B128:D128"/>
    <mergeCell ref="B129:D129"/>
    <mergeCell ref="B130:D130"/>
    <mergeCell ref="B131:D131"/>
    <mergeCell ref="B132:D132"/>
    <mergeCell ref="B133:D133"/>
    <mergeCell ref="B136:F136"/>
    <mergeCell ref="B134:D134"/>
  </mergeCells>
  <hyperlinks>
    <hyperlink ref="C151" r:id="rId1" display="Office of Institutional Research"/>
    <hyperlink ref="C150" r:id="rId2" display="Common Data Set 2002-2003"/>
  </hyperlinks>
  <printOptions/>
  <pageMargins left="0.75" right="0.75" top="1" bottom="1" header="0.5" footer="0.5"/>
  <pageSetup horizontalDpi="600" verticalDpi="600" orientation="portrait" r:id="rId3"/>
  <headerFooter alignWithMargins="0">
    <oddHeader>&amp;CCommon Data Set 2002-2003</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N47"/>
  <sheetViews>
    <sheetView workbookViewId="0" topLeftCell="A1">
      <selection activeCell="A1" sqref="A1:K1"/>
    </sheetView>
  </sheetViews>
  <sheetFormatPr defaultColWidth="9.140625" defaultRowHeight="12.75"/>
  <cols>
    <col min="1" max="2" width="3.8515625" style="434" customWidth="1"/>
    <col min="3" max="3" width="10.7109375" style="434" customWidth="1"/>
    <col min="4" max="6" width="9.00390625" style="434" customWidth="1"/>
    <col min="7" max="7" width="10.8515625" style="434" customWidth="1"/>
    <col min="8" max="8" width="14.8515625" style="434" customWidth="1"/>
    <col min="9" max="9" width="12.28125" style="434" customWidth="1"/>
    <col min="10" max="10" width="10.57421875" style="434" customWidth="1"/>
    <col min="11" max="11" width="12.7109375" style="434" customWidth="1"/>
  </cols>
  <sheetData>
    <row r="1" spans="1:11" ht="23.25">
      <c r="A1" s="348" t="s">
        <v>76</v>
      </c>
      <c r="B1" s="348"/>
      <c r="C1" s="348"/>
      <c r="D1" s="348"/>
      <c r="E1" s="348"/>
      <c r="F1" s="348"/>
      <c r="G1" s="348"/>
      <c r="H1" s="262"/>
      <c r="I1" s="262"/>
      <c r="J1" s="262"/>
      <c r="K1" s="262"/>
    </row>
    <row r="2" spans="1:11" ht="18">
      <c r="A2" s="350" t="s">
        <v>492</v>
      </c>
      <c r="B2" s="350"/>
      <c r="C2" s="350"/>
      <c r="D2" s="350"/>
      <c r="E2" s="350"/>
      <c r="F2" s="350"/>
      <c r="G2" s="350"/>
      <c r="H2" s="350"/>
      <c r="I2" s="350"/>
      <c r="J2" s="350"/>
      <c r="K2" s="350"/>
    </row>
    <row r="4" spans="1:11" ht="12.75">
      <c r="A4" s="2" t="s">
        <v>715</v>
      </c>
      <c r="B4" s="290" t="s">
        <v>924</v>
      </c>
      <c r="C4" s="291"/>
      <c r="D4" s="291"/>
      <c r="E4" s="291"/>
      <c r="F4" s="291"/>
      <c r="G4" s="291"/>
      <c r="H4" s="291"/>
      <c r="I4" s="291"/>
      <c r="J4" s="291"/>
      <c r="K4" s="291"/>
    </row>
    <row r="5" spans="1:11" ht="110.25" customHeight="1">
      <c r="A5" s="373"/>
      <c r="B5" s="305" t="s">
        <v>769</v>
      </c>
      <c r="C5" s="305"/>
      <c r="D5" s="305"/>
      <c r="E5" s="305"/>
      <c r="F5" s="305"/>
      <c r="G5" s="305"/>
      <c r="H5" s="305"/>
      <c r="I5" s="305"/>
      <c r="J5" s="305"/>
      <c r="K5" s="305"/>
    </row>
    <row r="6" spans="1:11" ht="12.75" customHeight="1">
      <c r="A6" s="373"/>
      <c r="B6" s="303" t="s">
        <v>372</v>
      </c>
      <c r="C6" s="300"/>
      <c r="D6" s="300"/>
      <c r="E6" s="300"/>
      <c r="F6" s="300"/>
      <c r="G6" s="300"/>
      <c r="H6" s="300"/>
      <c r="I6" s="300"/>
      <c r="J6" s="300"/>
      <c r="K6" s="300"/>
    </row>
    <row r="7" spans="1:11" ht="26.25" customHeight="1">
      <c r="A7" s="373"/>
      <c r="B7" s="304" t="s">
        <v>782</v>
      </c>
      <c r="C7" s="292"/>
      <c r="D7" s="292"/>
      <c r="E7" s="292"/>
      <c r="F7" s="292"/>
      <c r="G7" s="292"/>
      <c r="H7" s="292"/>
      <c r="I7" s="292"/>
      <c r="J7" s="292"/>
      <c r="K7" s="292"/>
    </row>
    <row r="8" spans="1:11" ht="25.5" customHeight="1">
      <c r="A8" s="373"/>
      <c r="B8" s="303" t="s">
        <v>783</v>
      </c>
      <c r="C8" s="300"/>
      <c r="D8" s="300"/>
      <c r="E8" s="300"/>
      <c r="F8" s="300"/>
      <c r="G8" s="300"/>
      <c r="H8" s="300"/>
      <c r="I8" s="300"/>
      <c r="J8" s="300"/>
      <c r="K8" s="300"/>
    </row>
    <row r="9" spans="1:11" ht="30.75" customHeight="1">
      <c r="A9" s="373"/>
      <c r="B9" s="304" t="s">
        <v>784</v>
      </c>
      <c r="C9" s="292"/>
      <c r="D9" s="292"/>
      <c r="E9" s="292"/>
      <c r="F9" s="292"/>
      <c r="G9" s="292"/>
      <c r="H9" s="292"/>
      <c r="I9" s="292"/>
      <c r="J9" s="292"/>
      <c r="K9" s="292"/>
    </row>
    <row r="10" spans="1:11" ht="36.75" customHeight="1">
      <c r="A10" s="373"/>
      <c r="B10" s="303" t="s">
        <v>785</v>
      </c>
      <c r="C10" s="300"/>
      <c r="D10" s="300"/>
      <c r="E10" s="300"/>
      <c r="F10" s="300"/>
      <c r="G10" s="300"/>
      <c r="H10" s="300"/>
      <c r="I10" s="300"/>
      <c r="J10" s="300"/>
      <c r="K10" s="300"/>
    </row>
    <row r="11" spans="1:11" ht="12.75" customHeight="1">
      <c r="A11" s="373"/>
      <c r="B11" s="304" t="s">
        <v>786</v>
      </c>
      <c r="C11" s="292"/>
      <c r="D11" s="292"/>
      <c r="E11" s="292"/>
      <c r="F11" s="292"/>
      <c r="G11" s="292"/>
      <c r="H11" s="292"/>
      <c r="I11" s="292"/>
      <c r="J11" s="292"/>
      <c r="K11" s="292"/>
    </row>
    <row r="12" spans="1:11" ht="13.5" thickBot="1">
      <c r="A12" s="373"/>
      <c r="B12" s="373"/>
      <c r="C12" s="926"/>
      <c r="D12" s="926"/>
      <c r="E12" s="926"/>
      <c r="F12" s="926"/>
      <c r="G12" s="926"/>
      <c r="H12" s="926"/>
      <c r="I12" s="926"/>
      <c r="J12" s="926"/>
      <c r="K12" s="926"/>
    </row>
    <row r="13" spans="1:11" ht="13.5" thickTop="1">
      <c r="A13" s="2" t="s">
        <v>715</v>
      </c>
      <c r="B13" s="828"/>
      <c r="C13" s="829"/>
      <c r="D13" s="829"/>
      <c r="E13" s="829"/>
      <c r="F13" s="829"/>
      <c r="G13" s="829"/>
      <c r="H13" s="830"/>
      <c r="I13" s="83" t="s">
        <v>493</v>
      </c>
      <c r="J13" s="83" t="s">
        <v>494</v>
      </c>
      <c r="K13" s="84" t="s">
        <v>249</v>
      </c>
    </row>
    <row r="14" spans="1:11" ht="12.75">
      <c r="A14" s="2" t="s">
        <v>715</v>
      </c>
      <c r="B14" s="927" t="s">
        <v>495</v>
      </c>
      <c r="C14" s="411" t="s">
        <v>496</v>
      </c>
      <c r="D14" s="411"/>
      <c r="E14" s="411"/>
      <c r="F14" s="411"/>
      <c r="G14" s="411"/>
      <c r="H14" s="412"/>
      <c r="I14" s="461">
        <v>567</v>
      </c>
      <c r="J14" s="461">
        <v>170</v>
      </c>
      <c r="K14" s="441">
        <f>SUM(I14:J14)</f>
        <v>737</v>
      </c>
    </row>
    <row r="15" spans="1:11" ht="12.75">
      <c r="A15" s="2" t="s">
        <v>715</v>
      </c>
      <c r="B15" s="928" t="s">
        <v>497</v>
      </c>
      <c r="C15" s="408" t="s">
        <v>498</v>
      </c>
      <c r="D15" s="408"/>
      <c r="E15" s="408"/>
      <c r="F15" s="408"/>
      <c r="G15" s="408"/>
      <c r="H15" s="409"/>
      <c r="I15" s="584">
        <v>50</v>
      </c>
      <c r="J15" s="584">
        <v>11</v>
      </c>
      <c r="K15" s="445">
        <f aca="true" t="shared" si="0" ref="K15:K22">SUM(I15:J15)</f>
        <v>61</v>
      </c>
    </row>
    <row r="16" spans="1:11" ht="12.75">
      <c r="A16" s="2" t="s">
        <v>715</v>
      </c>
      <c r="B16" s="927" t="s">
        <v>499</v>
      </c>
      <c r="C16" s="411" t="s">
        <v>684</v>
      </c>
      <c r="D16" s="411"/>
      <c r="E16" s="411"/>
      <c r="F16" s="411"/>
      <c r="G16" s="411"/>
      <c r="H16" s="412"/>
      <c r="I16" s="461">
        <v>182</v>
      </c>
      <c r="J16" s="461">
        <v>81</v>
      </c>
      <c r="K16" s="441">
        <f t="shared" si="0"/>
        <v>263</v>
      </c>
    </row>
    <row r="17" spans="1:14" ht="12.75">
      <c r="A17" s="2" t="s">
        <v>715</v>
      </c>
      <c r="B17" s="928" t="s">
        <v>685</v>
      </c>
      <c r="C17" s="408" t="s">
        <v>686</v>
      </c>
      <c r="D17" s="408"/>
      <c r="E17" s="408"/>
      <c r="F17" s="408"/>
      <c r="G17" s="408"/>
      <c r="H17" s="409"/>
      <c r="I17" s="584">
        <v>385</v>
      </c>
      <c r="J17" s="584">
        <v>89</v>
      </c>
      <c r="K17" s="445">
        <f t="shared" si="0"/>
        <v>474</v>
      </c>
      <c r="N17" s="28">
        <f>SUM(K16:K17)</f>
        <v>737</v>
      </c>
    </row>
    <row r="18" spans="1:11" ht="14.25" customHeight="1">
      <c r="A18" s="2" t="s">
        <v>715</v>
      </c>
      <c r="B18" s="927" t="s">
        <v>687</v>
      </c>
      <c r="C18" s="411" t="s">
        <v>688</v>
      </c>
      <c r="D18" s="411"/>
      <c r="E18" s="411"/>
      <c r="F18" s="411"/>
      <c r="G18" s="411"/>
      <c r="H18" s="412"/>
      <c r="I18" s="461">
        <v>19</v>
      </c>
      <c r="J18" s="461">
        <v>2</v>
      </c>
      <c r="K18" s="441">
        <f t="shared" si="0"/>
        <v>21</v>
      </c>
    </row>
    <row r="19" spans="1:11" ht="18" customHeight="1">
      <c r="A19" s="2" t="s">
        <v>715</v>
      </c>
      <c r="B19" s="929" t="s">
        <v>689</v>
      </c>
      <c r="C19" s="408" t="s">
        <v>690</v>
      </c>
      <c r="D19" s="408"/>
      <c r="E19" s="408"/>
      <c r="F19" s="408"/>
      <c r="G19" s="408"/>
      <c r="H19" s="409"/>
      <c r="I19" s="584">
        <v>521</v>
      </c>
      <c r="J19" s="584">
        <v>96</v>
      </c>
      <c r="K19" s="445">
        <f t="shared" si="0"/>
        <v>617</v>
      </c>
    </row>
    <row r="20" spans="1:11" ht="17.25" customHeight="1">
      <c r="A20" s="2" t="s">
        <v>715</v>
      </c>
      <c r="B20" s="930" t="s">
        <v>691</v>
      </c>
      <c r="C20" s="931" t="s">
        <v>692</v>
      </c>
      <c r="D20" s="931"/>
      <c r="E20" s="931"/>
      <c r="F20" s="931"/>
      <c r="G20" s="931"/>
      <c r="H20" s="932"/>
      <c r="I20" s="461">
        <v>31</v>
      </c>
      <c r="J20" s="461">
        <v>19</v>
      </c>
      <c r="K20" s="441">
        <f t="shared" si="0"/>
        <v>50</v>
      </c>
    </row>
    <row r="21" spans="1:11" ht="12.75">
      <c r="A21" s="2" t="s">
        <v>715</v>
      </c>
      <c r="B21" s="928" t="s">
        <v>693</v>
      </c>
      <c r="C21" s="408" t="s">
        <v>694</v>
      </c>
      <c r="D21" s="408"/>
      <c r="E21" s="408"/>
      <c r="F21" s="408"/>
      <c r="G21" s="408"/>
      <c r="H21" s="409"/>
      <c r="I21" s="584">
        <v>5</v>
      </c>
      <c r="J21" s="584">
        <v>17</v>
      </c>
      <c r="K21" s="445">
        <f t="shared" si="0"/>
        <v>22</v>
      </c>
    </row>
    <row r="22" spans="1:14" ht="25.5" customHeight="1" thickBot="1">
      <c r="A22" s="2" t="s">
        <v>715</v>
      </c>
      <c r="B22" s="933" t="s">
        <v>695</v>
      </c>
      <c r="C22" s="416" t="s">
        <v>86</v>
      </c>
      <c r="D22" s="416"/>
      <c r="E22" s="416"/>
      <c r="F22" s="416"/>
      <c r="G22" s="416"/>
      <c r="H22" s="417"/>
      <c r="I22" s="586">
        <v>10</v>
      </c>
      <c r="J22" s="586">
        <v>38</v>
      </c>
      <c r="K22" s="455">
        <f t="shared" si="0"/>
        <v>48</v>
      </c>
      <c r="N22" s="28">
        <f>SUM(K19:K22)</f>
        <v>737</v>
      </c>
    </row>
    <row r="23" spans="1:11" ht="13.5" thickTop="1">
      <c r="A23" s="373"/>
      <c r="B23" s="373"/>
      <c r="C23" s="373"/>
      <c r="D23" s="373"/>
      <c r="E23" s="373"/>
      <c r="F23" s="373"/>
      <c r="G23" s="373"/>
      <c r="H23" s="373"/>
      <c r="I23" s="373"/>
      <c r="J23" s="373"/>
      <c r="K23" s="373"/>
    </row>
    <row r="24" spans="1:11" ht="12.75">
      <c r="A24" s="2" t="s">
        <v>716</v>
      </c>
      <c r="B24" s="275" t="s">
        <v>718</v>
      </c>
      <c r="C24" s="676"/>
      <c r="D24" s="676"/>
      <c r="E24" s="676"/>
      <c r="F24" s="676"/>
      <c r="G24" s="676"/>
      <c r="H24" s="676"/>
      <c r="I24" s="676"/>
      <c r="J24" s="676"/>
      <c r="K24" s="676"/>
    </row>
    <row r="25" spans="1:11" ht="51.75" customHeight="1">
      <c r="A25" s="373"/>
      <c r="B25" s="292" t="s">
        <v>926</v>
      </c>
      <c r="C25" s="292"/>
      <c r="D25" s="292"/>
      <c r="E25" s="292"/>
      <c r="F25" s="292"/>
      <c r="G25" s="292"/>
      <c r="H25" s="292"/>
      <c r="I25" s="292"/>
      <c r="J25" s="292"/>
      <c r="K25" s="292"/>
    </row>
    <row r="26" spans="1:11" ht="13.5" thickBot="1">
      <c r="A26" s="373"/>
      <c r="B26" s="399"/>
      <c r="C26" s="399"/>
      <c r="D26" s="399"/>
      <c r="E26" s="399"/>
      <c r="F26" s="399"/>
      <c r="G26" s="399"/>
      <c r="H26" s="399"/>
      <c r="I26" s="399"/>
      <c r="J26" s="399"/>
      <c r="K26" s="399"/>
    </row>
    <row r="27" spans="1:11" ht="14.25" thickBot="1" thickTop="1">
      <c r="A27" s="2" t="s">
        <v>716</v>
      </c>
      <c r="B27" s="869" t="s">
        <v>925</v>
      </c>
      <c r="C27" s="870"/>
      <c r="D27" s="870"/>
      <c r="E27" s="870"/>
      <c r="F27" s="870"/>
      <c r="G27" s="934">
        <v>12</v>
      </c>
      <c r="H27" s="935" t="s">
        <v>719</v>
      </c>
      <c r="I27" s="936"/>
      <c r="J27" s="936"/>
      <c r="K27" s="936"/>
    </row>
    <row r="28" spans="1:11" ht="13.5" thickTop="1">
      <c r="A28" s="816"/>
      <c r="B28" s="816"/>
      <c r="C28" s="816"/>
      <c r="D28" s="816"/>
      <c r="E28" s="816"/>
      <c r="F28" s="816"/>
      <c r="G28" s="816"/>
      <c r="H28" s="816"/>
      <c r="I28" s="816"/>
      <c r="J28" s="816"/>
      <c r="K28" s="816"/>
    </row>
    <row r="29" spans="1:11" ht="16.5" customHeight="1">
      <c r="A29" s="2" t="s">
        <v>717</v>
      </c>
      <c r="B29" s="293" t="s">
        <v>696</v>
      </c>
      <c r="C29" s="294"/>
      <c r="D29" s="294"/>
      <c r="E29" s="294"/>
      <c r="F29" s="294"/>
      <c r="G29" s="294"/>
      <c r="H29" s="294"/>
      <c r="I29" s="294"/>
      <c r="J29" s="294"/>
      <c r="K29" s="294"/>
    </row>
    <row r="30" spans="1:11" ht="24.75" customHeight="1">
      <c r="A30" s="2"/>
      <c r="B30" s="292" t="s">
        <v>768</v>
      </c>
      <c r="C30" s="292"/>
      <c r="D30" s="292"/>
      <c r="E30" s="292"/>
      <c r="F30" s="292"/>
      <c r="G30" s="292"/>
      <c r="H30" s="292"/>
      <c r="I30" s="292"/>
      <c r="J30" s="292"/>
      <c r="K30" s="292"/>
    </row>
    <row r="31" spans="1:14" ht="80.25" customHeight="1">
      <c r="A31" s="2"/>
      <c r="B31" s="299" t="s">
        <v>912</v>
      </c>
      <c r="C31" s="300"/>
      <c r="D31" s="300"/>
      <c r="E31" s="300"/>
      <c r="F31" s="300"/>
      <c r="G31" s="300"/>
      <c r="H31" s="300"/>
      <c r="I31" s="300"/>
      <c r="J31" s="300"/>
      <c r="K31" s="300"/>
      <c r="N31" s="27"/>
    </row>
    <row r="32" spans="1:11" ht="66" customHeight="1">
      <c r="A32" s="373"/>
      <c r="B32" s="301" t="s">
        <v>913</v>
      </c>
      <c r="C32" s="302"/>
      <c r="D32" s="302"/>
      <c r="E32" s="302"/>
      <c r="F32" s="302"/>
      <c r="G32" s="302"/>
      <c r="H32" s="302"/>
      <c r="I32" s="302"/>
      <c r="J32" s="302"/>
      <c r="K32" s="302"/>
    </row>
    <row r="33" spans="1:11" ht="43.5" customHeight="1">
      <c r="A33" s="2"/>
      <c r="B33" s="300" t="s">
        <v>927</v>
      </c>
      <c r="C33" s="300"/>
      <c r="D33" s="300"/>
      <c r="E33" s="300"/>
      <c r="F33" s="300"/>
      <c r="G33" s="300"/>
      <c r="H33" s="300"/>
      <c r="I33" s="300"/>
      <c r="J33" s="300"/>
      <c r="K33" s="300"/>
    </row>
    <row r="34" spans="1:11" ht="12.75">
      <c r="A34" s="2"/>
      <c r="B34" s="24"/>
      <c r="C34" s="24"/>
      <c r="D34" s="24"/>
      <c r="E34" s="24"/>
      <c r="F34" s="24"/>
      <c r="G34" s="24"/>
      <c r="H34" s="24"/>
      <c r="I34" s="24"/>
      <c r="J34" s="24"/>
      <c r="K34" s="24"/>
    </row>
    <row r="35" spans="1:11" ht="12.75">
      <c r="A35" s="2" t="s">
        <v>717</v>
      </c>
      <c r="B35" s="295" t="s">
        <v>422</v>
      </c>
      <c r="C35" s="937"/>
      <c r="D35" s="937"/>
      <c r="E35" s="937"/>
      <c r="F35" s="937"/>
      <c r="G35" s="937"/>
      <c r="H35" s="937"/>
      <c r="I35" s="937"/>
      <c r="J35" s="937"/>
      <c r="K35" s="937"/>
    </row>
    <row r="36" spans="1:11" ht="13.5" thickBot="1">
      <c r="A36" s="373"/>
      <c r="B36" s="373"/>
      <c r="C36" s="373"/>
      <c r="D36" s="373"/>
      <c r="E36" s="373"/>
      <c r="F36" s="373"/>
      <c r="G36" s="373"/>
      <c r="H36" s="373"/>
      <c r="I36" s="373"/>
      <c r="J36" s="373"/>
      <c r="K36" s="373"/>
    </row>
    <row r="37" spans="1:11" ht="13.5" thickTop="1">
      <c r="A37" s="2" t="s">
        <v>717</v>
      </c>
      <c r="B37" s="296" t="s">
        <v>423</v>
      </c>
      <c r="C37" s="297"/>
      <c r="D37" s="297"/>
      <c r="E37" s="297"/>
      <c r="F37" s="297"/>
      <c r="G37" s="297"/>
      <c r="H37" s="297"/>
      <c r="I37" s="297"/>
      <c r="J37" s="297"/>
      <c r="K37" s="298"/>
    </row>
    <row r="38" spans="1:11" ht="12.75">
      <c r="A38" s="2" t="s">
        <v>717</v>
      </c>
      <c r="B38" s="286" t="s">
        <v>697</v>
      </c>
      <c r="C38" s="287"/>
      <c r="D38" s="23" t="s">
        <v>698</v>
      </c>
      <c r="E38" s="23" t="s">
        <v>699</v>
      </c>
      <c r="F38" s="23" t="s">
        <v>700</v>
      </c>
      <c r="G38" s="23" t="s">
        <v>701</v>
      </c>
      <c r="H38" s="23" t="s">
        <v>702</v>
      </c>
      <c r="I38" s="23" t="s">
        <v>703</v>
      </c>
      <c r="J38" s="23" t="s">
        <v>704</v>
      </c>
      <c r="K38" s="107" t="s">
        <v>249</v>
      </c>
    </row>
    <row r="39" spans="1:11" ht="12.75">
      <c r="A39" s="2" t="s">
        <v>717</v>
      </c>
      <c r="B39" s="286"/>
      <c r="C39" s="287"/>
      <c r="D39" s="584">
        <v>114</v>
      </c>
      <c r="E39" s="584">
        <v>294</v>
      </c>
      <c r="F39" s="584">
        <v>256</v>
      </c>
      <c r="G39" s="584">
        <v>170</v>
      </c>
      <c r="H39" s="584">
        <v>77</v>
      </c>
      <c r="I39" s="584">
        <v>45</v>
      </c>
      <c r="J39" s="584">
        <v>31</v>
      </c>
      <c r="K39" s="445">
        <v>987</v>
      </c>
    </row>
    <row r="40" spans="1:11" ht="12.75">
      <c r="A40" s="2"/>
      <c r="B40" s="175"/>
      <c r="C40" s="176"/>
      <c r="D40" s="747">
        <f>D39/$K39</f>
        <v>0.11550151975683891</v>
      </c>
      <c r="E40" s="747">
        <f aca="true" t="shared" si="1" ref="E40:J40">E39/$K39</f>
        <v>0.2978723404255319</v>
      </c>
      <c r="F40" s="747">
        <f t="shared" si="1"/>
        <v>0.25937183383991896</v>
      </c>
      <c r="G40" s="747">
        <f t="shared" si="1"/>
        <v>0.17223910840932116</v>
      </c>
      <c r="H40" s="747">
        <f t="shared" si="1"/>
        <v>0.07801418439716312</v>
      </c>
      <c r="I40" s="747">
        <f t="shared" si="1"/>
        <v>0.04559270516717325</v>
      </c>
      <c r="J40" s="747">
        <f t="shared" si="1"/>
        <v>0.031408308004052685</v>
      </c>
      <c r="K40" s="938">
        <f>SUM(D40:J40)</f>
        <v>1</v>
      </c>
    </row>
    <row r="41" spans="1:11" ht="12.75">
      <c r="A41" s="373"/>
      <c r="B41" s="939"/>
      <c r="C41" s="940"/>
      <c r="D41" s="420"/>
      <c r="E41" s="420"/>
      <c r="F41" s="420"/>
      <c r="G41" s="420"/>
      <c r="H41" s="420"/>
      <c r="I41" s="420"/>
      <c r="J41" s="420"/>
      <c r="K41" s="631"/>
    </row>
    <row r="42" spans="1:11" ht="12.75">
      <c r="A42" s="2" t="s">
        <v>717</v>
      </c>
      <c r="B42" s="286" t="s">
        <v>714</v>
      </c>
      <c r="C42" s="287"/>
      <c r="D42" s="23" t="s">
        <v>698</v>
      </c>
      <c r="E42" s="23" t="s">
        <v>699</v>
      </c>
      <c r="F42" s="23" t="s">
        <v>700</v>
      </c>
      <c r="G42" s="23" t="s">
        <v>701</v>
      </c>
      <c r="H42" s="23" t="s">
        <v>702</v>
      </c>
      <c r="I42" s="23" t="s">
        <v>703</v>
      </c>
      <c r="J42" s="23" t="s">
        <v>704</v>
      </c>
      <c r="K42" s="107" t="s">
        <v>249</v>
      </c>
    </row>
    <row r="43" spans="1:11" ht="13.5" thickBot="1">
      <c r="A43" s="2" t="s">
        <v>717</v>
      </c>
      <c r="B43" s="288"/>
      <c r="C43" s="289"/>
      <c r="D43" s="941"/>
      <c r="E43" s="941"/>
      <c r="F43" s="941"/>
      <c r="G43" s="941"/>
      <c r="H43" s="941"/>
      <c r="I43" s="941"/>
      <c r="J43" s="941"/>
      <c r="K43" s="942"/>
    </row>
    <row r="44" spans="1:11" ht="13.5" thickTop="1">
      <c r="A44" s="373"/>
      <c r="B44" s="373"/>
      <c r="C44" s="373"/>
      <c r="D44" s="373"/>
      <c r="E44" s="373"/>
      <c r="F44" s="373"/>
      <c r="G44" s="373"/>
      <c r="H44" s="373"/>
      <c r="I44" s="373"/>
      <c r="J44" s="373"/>
      <c r="K44" s="373"/>
    </row>
    <row r="46" spans="1:2" ht="12.75">
      <c r="A46" s="373"/>
      <c r="B46" s="433" t="s">
        <v>141</v>
      </c>
    </row>
    <row r="47" ht="12.75">
      <c r="B47" s="433" t="s">
        <v>142</v>
      </c>
    </row>
  </sheetData>
  <mergeCells count="33">
    <mergeCell ref="A1:K1"/>
    <mergeCell ref="A2:K2"/>
    <mergeCell ref="B5:K5"/>
    <mergeCell ref="B13:H13"/>
    <mergeCell ref="C14:H14"/>
    <mergeCell ref="B6:K6"/>
    <mergeCell ref="B7:K7"/>
    <mergeCell ref="B8:K8"/>
    <mergeCell ref="B9:K9"/>
    <mergeCell ref="B10:K10"/>
    <mergeCell ref="B11:K11"/>
    <mergeCell ref="C15:H15"/>
    <mergeCell ref="C16:H16"/>
    <mergeCell ref="C17:H17"/>
    <mergeCell ref="C18:H18"/>
    <mergeCell ref="B38:C39"/>
    <mergeCell ref="C19:H19"/>
    <mergeCell ref="C20:H20"/>
    <mergeCell ref="C21:H21"/>
    <mergeCell ref="C22:H22"/>
    <mergeCell ref="B33:K33"/>
    <mergeCell ref="B32:K32"/>
    <mergeCell ref="B30:K30"/>
    <mergeCell ref="B41:C41"/>
    <mergeCell ref="B42:C43"/>
    <mergeCell ref="B4:K4"/>
    <mergeCell ref="B24:K24"/>
    <mergeCell ref="B25:K25"/>
    <mergeCell ref="B27:F27"/>
    <mergeCell ref="B29:K29"/>
    <mergeCell ref="B35:K35"/>
    <mergeCell ref="B37:K37"/>
    <mergeCell ref="B31:K31"/>
  </mergeCells>
  <hyperlinks>
    <hyperlink ref="B47" r:id="rId1" display="Office of Institutional Research"/>
    <hyperlink ref="B46" r:id="rId2" display="Common Data Set 2002-2003"/>
  </hyperlinks>
  <printOptions/>
  <pageMargins left="0.75" right="0.75" top="1" bottom="1" header="0.5" footer="0.5"/>
  <pageSetup horizontalDpi="600" verticalDpi="600" orientation="portrait" r:id="rId3"/>
  <headerFooter alignWithMargins="0">
    <oddHeader>&amp;CCommon Data Set 2002-2003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Information Technology</cp:lastModifiedBy>
  <cp:lastPrinted>2003-01-28T15:27:47Z</cp:lastPrinted>
  <dcterms:created xsi:type="dcterms:W3CDTF">2001-06-11T17:38:48Z</dcterms:created>
  <dcterms:modified xsi:type="dcterms:W3CDTF">2007-04-27T16:07:51Z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