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<sst xmlns="http://schemas.openxmlformats.org/spreadsheetml/2006/main" count="166" uniqueCount="77">
  <si>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</si>
  <si>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</si>
  <si>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</si>
  <si>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</si>
  <si>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</si>
  <si>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</si>
  <si>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</si>
  <si>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</si>
  <si>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</si>
  <si>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</si>
  <si>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</si>
  <si>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</si>
  <si>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</si>
  <si>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</si>
  <si>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</si>
  <si>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</si>
  <si>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</si>
  <si>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</si>
  <si>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</si>
  <si>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Holly Hills</t>
  </si>
  <si>
    <t>Airport</t>
  </si>
  <si>
    <t>Mimosa Drive</t>
  </si>
  <si>
    <t>Papermill Creek</t>
  </si>
  <si>
    <t>Kingsmill Creek</t>
  </si>
  <si>
    <t>Bloody Ravine</t>
  </si>
  <si>
    <t>Averages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</si>
  <si>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</si>
  <si>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</si>
  <si>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</si>
  <si>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</si>
  <si>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</si>
  <si>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</si>
  <si>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</si>
  <si>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</si>
  <si>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</si>
  <si>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</si>
  <si>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</si>
  <si>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std</t>
  </si>
  <si>
    <t>abs</t>
  </si>
  <si>
    <t>Po4</t>
  </si>
  <si>
    <t>NO3</t>
  </si>
  <si>
    <t>Part P</t>
  </si>
  <si>
    <t>Dry Wgt</t>
  </si>
  <si>
    <t>Fil Wgt</t>
  </si>
  <si>
    <t># mL</t>
  </si>
  <si>
    <t>P Con</t>
  </si>
  <si>
    <t>NH4 Con</t>
  </si>
  <si>
    <t>NO3 Con</t>
  </si>
  <si>
    <t>Part Pcon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</si>
  <si>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</si>
  <si>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</si>
  <si>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</si>
  <si>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</si>
  <si>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</si>
  <si>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</si>
  <si>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</si>
  <si>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</si>
  <si>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</si>
  <si>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</si>
  <si>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</si>
  <si>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</si>
  <si>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</si>
  <si>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</si>
  <si>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</si>
  <si>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</si>
  <si>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</si>
  <si>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</si>
  <si>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</si>
  <si>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</si>
  <si>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</si>
  <si>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</si>
  <si>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</si>
  <si>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</si>
  <si>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</si>
  <si>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</si>
  <si>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>All 9 Streams</t>
  </si>
  <si>
    <t>College Creek Alliance Water Quality Survey, May 2005--Storm Event Sampling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</si>
</sst>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2.00390625" style="0" customWidth="1"/>
    <col min="4" max="4" width="7.00390625" style="0" customWidth="1"/>
    <col min="5" max="5" width="6.8515625" style="0" customWidth="1"/>
    <col min="6" max="6" width="6.00390625" style="0" customWidth="1"/>
    <col min="7" max="7" width="6.7109375" style="0" customWidth="1"/>
    <col min="8" max="9" width="6.00390625" style="0" customWidth="1"/>
    <col min="10" max="10" width="6.57421875" style="0" customWidth="1"/>
    <col min="11" max="11" width="6.710937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7.57421875" style="0" customWidth="1"/>
  </cols>
  <sheetData>
    <row r="1" ht="12.75">
      <c r="A1" s="1" t="s">
        <v>76</v>
      </c>
    </row>
    <row r="3" spans="1:19" ht="12.7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Q3" s="2"/>
      <c r="R3" s="2"/>
      <c r="S3" s="2"/>
    </row>
    <row r="4" spans="1:19" ht="12.75">
      <c r="A4" s="4">
        <v>1</v>
      </c>
      <c r="B4" s="5" t="s">
        <v>15</v>
      </c>
      <c r="C4" s="5" t="s">
        <v>16</v>
      </c>
      <c r="D4" s="6"/>
      <c r="E4" s="4"/>
      <c r="F4" s="6"/>
      <c r="G4" s="7"/>
      <c r="H4" s="7"/>
      <c r="I4" s="8"/>
      <c r="J4" s="6">
        <v>65</v>
      </c>
      <c r="K4" s="6">
        <v>2.6486265</v>
      </c>
      <c r="L4" s="8">
        <v>0.39512</v>
      </c>
      <c r="M4" s="6">
        <v>46.06061</v>
      </c>
      <c r="N4" s="6">
        <v>0.422156</v>
      </c>
      <c r="O4" s="7">
        <v>117.64214922048997</v>
      </c>
      <c r="Q4" s="5"/>
      <c r="R4" s="5"/>
      <c r="S4" s="5"/>
    </row>
    <row r="5" spans="1:19" ht="12.75">
      <c r="A5" s="4">
        <v>2</v>
      </c>
      <c r="B5" s="5" t="s">
        <v>17</v>
      </c>
      <c r="C5" s="5" t="s">
        <v>16</v>
      </c>
      <c r="D5" s="6"/>
      <c r="E5" s="4"/>
      <c r="F5" s="6"/>
      <c r="G5" s="7"/>
      <c r="H5" s="7"/>
      <c r="I5" s="8"/>
      <c r="J5" s="6">
        <v>62</v>
      </c>
      <c r="K5" s="6">
        <v>2.720211</v>
      </c>
      <c r="L5" s="8">
        <v>0.29634000000000005</v>
      </c>
      <c r="M5" s="6">
        <v>62.97004999999999</v>
      </c>
      <c r="N5" s="6">
        <v>4.010482</v>
      </c>
      <c r="O5" s="7">
        <v>226.02595667139093</v>
      </c>
      <c r="Q5" s="5"/>
      <c r="R5" s="5"/>
      <c r="S5" s="5"/>
    </row>
    <row r="6" spans="1:19" ht="12.75">
      <c r="A6" s="4">
        <v>3</v>
      </c>
      <c r="B6" s="5" t="s">
        <v>18</v>
      </c>
      <c r="C6" s="5" t="s">
        <v>16</v>
      </c>
      <c r="D6" s="6"/>
      <c r="E6" s="4"/>
      <c r="F6" s="6"/>
      <c r="G6" s="7"/>
      <c r="H6" s="7"/>
      <c r="I6" s="8"/>
      <c r="J6" s="6">
        <v>90</v>
      </c>
      <c r="K6" s="6">
        <v>3.0924503999999997</v>
      </c>
      <c r="L6" s="8">
        <v>0.44451</v>
      </c>
      <c r="M6" s="6">
        <v>21.57715</v>
      </c>
      <c r="N6" s="6">
        <v>0.211078</v>
      </c>
      <c r="O6" s="7">
        <v>49.01628309824301</v>
      </c>
      <c r="Q6" s="5"/>
      <c r="R6" s="5"/>
      <c r="S6" s="5"/>
    </row>
    <row r="7" spans="1:19" ht="12.75">
      <c r="A7" s="4">
        <v>6</v>
      </c>
      <c r="B7" s="5" t="s">
        <v>19</v>
      </c>
      <c r="C7" s="5" t="s">
        <v>16</v>
      </c>
      <c r="D7" s="6"/>
      <c r="E7" s="4"/>
      <c r="F7" s="6"/>
      <c r="G7" s="7"/>
      <c r="H7" s="7"/>
      <c r="I7" s="8"/>
      <c r="J7" s="6">
        <v>26.25</v>
      </c>
      <c r="K7" s="6">
        <v>1.5104329500000002</v>
      </c>
      <c r="L7" s="8">
        <v>0.4939</v>
      </c>
      <c r="M7" s="6">
        <v>28.182399999999998</v>
      </c>
      <c r="N7" s="6">
        <v>0.422156</v>
      </c>
      <c r="O7" s="7">
        <v>57.91568333670783</v>
      </c>
      <c r="Q7" s="5"/>
      <c r="R7" s="5"/>
      <c r="S7" s="5"/>
    </row>
    <row r="8" spans="1:19" ht="12.75">
      <c r="A8" s="4">
        <v>7</v>
      </c>
      <c r="B8" s="5" t="s">
        <v>20</v>
      </c>
      <c r="C8" s="5" t="s">
        <v>16</v>
      </c>
      <c r="D8" s="6"/>
      <c r="E8" s="4"/>
      <c r="F8" s="6"/>
      <c r="G8" s="7"/>
      <c r="H8" s="7"/>
      <c r="I8" s="8"/>
      <c r="J8" s="6">
        <v>368</v>
      </c>
      <c r="K8" s="6">
        <v>7.788393600000001</v>
      </c>
      <c r="L8" s="8">
        <v>0.29634000000000005</v>
      </c>
      <c r="M8" s="6">
        <v>33.11432</v>
      </c>
      <c r="N8" s="6">
        <v>7.176652</v>
      </c>
      <c r="O8" s="7">
        <v>135.96197610852397</v>
      </c>
      <c r="Q8" s="5"/>
      <c r="R8" s="5"/>
      <c r="S8" s="5"/>
    </row>
    <row r="9" spans="1:19" ht="12.75">
      <c r="A9" s="4">
        <v>15</v>
      </c>
      <c r="B9" s="5" t="s">
        <v>21</v>
      </c>
      <c r="C9" s="5" t="s">
        <v>16</v>
      </c>
      <c r="D9" s="6"/>
      <c r="E9" s="4"/>
      <c r="F9" s="6"/>
      <c r="G9" s="7"/>
      <c r="H9" s="7"/>
      <c r="I9" s="8"/>
      <c r="J9" s="6">
        <v>63.2</v>
      </c>
      <c r="K9" s="6">
        <v>2.19907584</v>
      </c>
      <c r="L9" s="8">
        <v>0.8396300000000001</v>
      </c>
      <c r="M9" s="6">
        <v>40.86448</v>
      </c>
      <c r="N9" s="6">
        <v>0.105539</v>
      </c>
      <c r="O9" s="7">
        <v>48.79532532186796</v>
      </c>
      <c r="Q9" s="5"/>
      <c r="R9" s="5"/>
      <c r="S9" s="5"/>
    </row>
    <row r="10" spans="1:19" ht="12.75">
      <c r="A10" s="4">
        <v>18</v>
      </c>
      <c r="B10" s="5" t="s">
        <v>22</v>
      </c>
      <c r="C10" s="5" t="s">
        <v>16</v>
      </c>
      <c r="D10" s="6"/>
      <c r="E10" s="4"/>
      <c r="F10" s="6"/>
      <c r="G10" s="7"/>
      <c r="H10" s="7"/>
      <c r="I10" s="8"/>
      <c r="J10" s="6">
        <v>65</v>
      </c>
      <c r="K10" s="6">
        <v>3.0208659000000004</v>
      </c>
      <c r="L10" s="8">
        <v>0.79024</v>
      </c>
      <c r="M10" s="6">
        <v>8.807</v>
      </c>
      <c r="N10" s="6">
        <v>10.870517</v>
      </c>
      <c r="O10" s="7">
        <v>24.900684602146185</v>
      </c>
      <c r="Q10" s="5"/>
      <c r="R10" s="5"/>
      <c r="S10" s="5"/>
    </row>
    <row r="11" spans="1:19" ht="12.75">
      <c r="A11" s="4">
        <v>21</v>
      </c>
      <c r="B11" s="5" t="s">
        <v>23</v>
      </c>
      <c r="C11" s="5" t="s">
        <v>16</v>
      </c>
      <c r="D11" s="6"/>
      <c r="E11" s="4"/>
      <c r="F11" s="6"/>
      <c r="G11" s="7"/>
      <c r="H11" s="7"/>
      <c r="I11" s="8"/>
      <c r="J11" s="6">
        <v>19</v>
      </c>
      <c r="K11" s="6">
        <v>1.18114425</v>
      </c>
      <c r="L11" s="8">
        <v>0.54329</v>
      </c>
      <c r="M11" s="6">
        <v>19.19926</v>
      </c>
      <c r="N11" s="6">
        <v>6.860035</v>
      </c>
      <c r="O11" s="7">
        <v>47.96571812475841</v>
      </c>
      <c r="Q11" s="5"/>
      <c r="R11" s="5"/>
      <c r="S11" s="5"/>
    </row>
    <row r="12" spans="1:19" ht="12.75">
      <c r="A12" s="4">
        <v>22</v>
      </c>
      <c r="B12" s="5" t="s">
        <v>24</v>
      </c>
      <c r="C12" s="5" t="s">
        <v>16</v>
      </c>
      <c r="D12" s="6"/>
      <c r="E12" s="4"/>
      <c r="F12" s="6"/>
      <c r="G12" s="7"/>
      <c r="H12" s="7"/>
      <c r="I12" s="8"/>
      <c r="J12" s="6">
        <v>64</v>
      </c>
      <c r="K12" s="6">
        <v>2.2620702</v>
      </c>
      <c r="L12" s="8">
        <v>0.44451</v>
      </c>
      <c r="M12" s="6">
        <v>20.52031</v>
      </c>
      <c r="N12" s="6">
        <v>4.010482</v>
      </c>
      <c r="O12" s="7">
        <v>55.186142044048495</v>
      </c>
      <c r="Q12" s="5"/>
      <c r="R12" s="5"/>
      <c r="S12" s="5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9" ht="12.75">
      <c r="A14" s="11"/>
      <c r="B14" s="5" t="s">
        <v>25</v>
      </c>
      <c r="C14" s="5" t="s">
        <v>75</v>
      </c>
      <c r="D14" s="6"/>
      <c r="E14" s="7"/>
      <c r="F14" s="6"/>
      <c r="G14" s="7"/>
      <c r="H14" s="7"/>
      <c r="I14" s="8"/>
      <c r="J14" s="6">
        <v>91.38333333333334</v>
      </c>
      <c r="K14" s="6">
        <v>2.93591896</v>
      </c>
      <c r="L14" s="8">
        <v>0.5048755555555556</v>
      </c>
      <c r="M14" s="6">
        <v>31.255064444444443</v>
      </c>
      <c r="N14" s="6">
        <v>3.787677444444444</v>
      </c>
      <c r="O14" s="7">
        <v>84.82332428090854</v>
      </c>
      <c r="Q14" s="6"/>
      <c r="R14" s="6"/>
      <c r="S14" s="6"/>
    </row>
    <row r="16" spans="2:15" ht="12.75">
      <c r="B16" s="5" t="s">
        <v>26</v>
      </c>
      <c r="C16" s="5"/>
      <c r="D16" s="5"/>
      <c r="F16" s="5"/>
      <c r="G16" s="5"/>
      <c r="I16" s="9"/>
      <c r="O16" s="10"/>
    </row>
    <row r="17" spans="2:15" ht="12.75">
      <c r="B17" s="5" t="s">
        <v>27</v>
      </c>
      <c r="C17" s="5"/>
      <c r="D17" s="5"/>
      <c r="F17" s="5"/>
      <c r="G17" s="5"/>
      <c r="H17" s="5"/>
      <c r="I17" s="5"/>
      <c r="O17" s="10"/>
    </row>
    <row r="18" spans="2:15" ht="12.75">
      <c r="B18" s="5" t="s">
        <v>28</v>
      </c>
      <c r="C18" s="5"/>
      <c r="D18" s="5"/>
      <c r="F18" s="5"/>
      <c r="G18" s="5"/>
      <c r="H18" s="5"/>
      <c r="I18" s="5"/>
      <c r="O18" s="10"/>
    </row>
    <row r="19" spans="2:15" ht="12.75">
      <c r="B19" s="5" t="s">
        <v>29</v>
      </c>
      <c r="C19" s="5"/>
      <c r="D19" s="5"/>
      <c r="F19" s="5"/>
      <c r="G19" s="5"/>
      <c r="H19" s="5"/>
      <c r="I19" s="5"/>
      <c r="O19" s="10"/>
    </row>
    <row r="20" spans="2:15" ht="12.75">
      <c r="B20" s="5" t="s">
        <v>30</v>
      </c>
      <c r="C20" s="5"/>
      <c r="D20" s="5"/>
      <c r="F20" s="5"/>
      <c r="G20" s="5"/>
      <c r="H20" s="5"/>
      <c r="I20" s="5"/>
      <c r="O20" s="10"/>
    </row>
    <row r="21" spans="2:15" ht="12.75">
      <c r="B21" s="5" t="s">
        <v>31</v>
      </c>
      <c r="C21" s="5"/>
      <c r="D21" s="5"/>
      <c r="F21" s="5"/>
      <c r="G21" s="5"/>
      <c r="H21" s="5"/>
      <c r="I21" s="5"/>
      <c r="O21" s="10"/>
    </row>
    <row r="22" spans="2:15" ht="12.75">
      <c r="B22" s="5" t="s">
        <v>32</v>
      </c>
      <c r="C22" s="5"/>
      <c r="D22" s="5"/>
      <c r="H22" s="5"/>
      <c r="I22" s="5"/>
      <c r="O22" s="10"/>
    </row>
    <row r="23" spans="2:4" ht="12.75">
      <c r="B23" s="5" t="s">
        <v>33</v>
      </c>
      <c r="C23" s="5"/>
      <c r="D23" s="5"/>
    </row>
    <row r="24" spans="2:4" ht="12.75">
      <c r="B24" s="5" t="s">
        <v>34</v>
      </c>
      <c r="C24" s="5"/>
      <c r="D24" s="5"/>
    </row>
    <row r="25" spans="2:4" ht="12.75">
      <c r="B25" s="5" t="s">
        <v>35</v>
      </c>
      <c r="C25" s="5"/>
      <c r="D25" s="5"/>
    </row>
    <row r="26" spans="2:4" ht="12.75">
      <c r="B26" s="5" t="s">
        <v>36</v>
      </c>
      <c r="C26" s="5"/>
      <c r="D26" s="5"/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3"/>
  <sheetViews>
    <sheetView workbookViewId="0" topLeftCell="B1">
      <selection activeCell="F11" sqref="F11:F19"/>
    </sheetView>
  </sheetViews>
  <sheetFormatPr defaultColWidth="9.140625" defaultRowHeight="12.75"/>
  <sheetData>
    <row r="3" spans="1:16" ht="12.75">
      <c r="A3" t="s">
        <v>39</v>
      </c>
      <c r="B3" t="s">
        <v>37</v>
      </c>
      <c r="C3" t="s">
        <v>38</v>
      </c>
      <c r="D3" t="s">
        <v>45</v>
      </c>
      <c r="E3" t="s">
        <v>13</v>
      </c>
      <c r="F3" t="s">
        <v>46</v>
      </c>
      <c r="G3" t="s">
        <v>40</v>
      </c>
      <c r="I3" t="s">
        <v>47</v>
      </c>
      <c r="J3" t="s">
        <v>41</v>
      </c>
      <c r="L3" t="s">
        <v>48</v>
      </c>
      <c r="M3" t="s">
        <v>43</v>
      </c>
      <c r="N3" t="s">
        <v>42</v>
      </c>
      <c r="O3" t="s">
        <v>44</v>
      </c>
      <c r="P3" t="s">
        <v>9</v>
      </c>
    </row>
    <row r="4" spans="2:12" ht="12.75">
      <c r="B4">
        <v>0</v>
      </c>
      <c r="C4">
        <v>0</v>
      </c>
      <c r="D4" s="16">
        <f>+C4*0.04939</f>
        <v>0</v>
      </c>
      <c r="E4">
        <v>0</v>
      </c>
      <c r="F4" s="16">
        <f>+E4*0.105539</f>
        <v>0</v>
      </c>
      <c r="G4">
        <v>0</v>
      </c>
      <c r="H4">
        <v>0</v>
      </c>
      <c r="I4" s="16">
        <f>+H4*0.08807</f>
        <v>0</v>
      </c>
      <c r="J4">
        <v>0</v>
      </c>
      <c r="K4">
        <v>0</v>
      </c>
      <c r="L4" s="16">
        <f>+K4*0.047723</f>
        <v>0</v>
      </c>
    </row>
    <row r="5" spans="2:12" ht="12.75">
      <c r="B5">
        <v>1</v>
      </c>
      <c r="C5">
        <v>23</v>
      </c>
      <c r="D5" s="16">
        <f aca="true" t="shared" si="0" ref="D5:D43">+C5*0.04939</f>
        <v>1.1359700000000001</v>
      </c>
      <c r="E5">
        <v>8</v>
      </c>
      <c r="F5" s="16">
        <f aca="true" t="shared" si="1" ref="F5:F43">+E5*0.105539</f>
        <v>0.844312</v>
      </c>
      <c r="G5">
        <v>5</v>
      </c>
      <c r="H5">
        <v>71</v>
      </c>
      <c r="I5" s="16">
        <f>+H5*0.08807</f>
        <v>6.2529699999999995</v>
      </c>
      <c r="J5">
        <v>1</v>
      </c>
      <c r="K5">
        <v>25</v>
      </c>
      <c r="L5" s="16">
        <f>+K5*0.047723</f>
        <v>1.193075</v>
      </c>
    </row>
    <row r="6" spans="2:12" ht="12.75">
      <c r="B6">
        <v>2</v>
      </c>
      <c r="C6">
        <v>44</v>
      </c>
      <c r="D6" s="16">
        <f t="shared" si="0"/>
        <v>2.17316</v>
      </c>
      <c r="E6">
        <v>20</v>
      </c>
      <c r="F6" s="16">
        <f t="shared" si="1"/>
        <v>2.11078</v>
      </c>
      <c r="G6">
        <v>10</v>
      </c>
      <c r="H6">
        <v>114</v>
      </c>
      <c r="I6" s="16">
        <f>+H6*0.08807</f>
        <v>10.03998</v>
      </c>
      <c r="J6">
        <v>2</v>
      </c>
      <c r="K6">
        <v>45</v>
      </c>
      <c r="L6" s="16">
        <f>+K6*0.047723</f>
        <v>2.147535</v>
      </c>
    </row>
    <row r="7" spans="2:12" ht="12.75">
      <c r="B7">
        <v>5</v>
      </c>
      <c r="C7">
        <v>102</v>
      </c>
      <c r="D7" s="16">
        <f t="shared" si="0"/>
        <v>5.037780000000001</v>
      </c>
      <c r="E7">
        <v>49</v>
      </c>
      <c r="F7" s="16">
        <f t="shared" si="1"/>
        <v>5.171411</v>
      </c>
      <c r="G7">
        <v>50</v>
      </c>
      <c r="H7">
        <v>586</v>
      </c>
      <c r="I7" s="16">
        <f>+H7*0.08807</f>
        <v>51.609019999999994</v>
      </c>
      <c r="J7">
        <v>5</v>
      </c>
      <c r="K7">
        <v>111</v>
      </c>
      <c r="L7" s="16">
        <f>+K7*0.047723</f>
        <v>5.297253</v>
      </c>
    </row>
    <row r="8" spans="2:12" ht="12.75">
      <c r="B8">
        <v>10</v>
      </c>
      <c r="C8">
        <v>201</v>
      </c>
      <c r="D8" s="16">
        <f t="shared" si="0"/>
        <v>9.92739</v>
      </c>
      <c r="E8">
        <v>94</v>
      </c>
      <c r="F8" s="16">
        <f t="shared" si="1"/>
        <v>9.920665999999999</v>
      </c>
      <c r="G8">
        <v>100</v>
      </c>
      <c r="H8">
        <v>1125</v>
      </c>
      <c r="I8" s="16">
        <f>+H8*0.08807</f>
        <v>99.07875</v>
      </c>
      <c r="J8">
        <v>10</v>
      </c>
      <c r="K8">
        <v>205</v>
      </c>
      <c r="L8" s="16">
        <f>+K8*0.047723</f>
        <v>9.783215</v>
      </c>
    </row>
    <row r="9" spans="2:11" ht="12.75">
      <c r="B9">
        <v>15</v>
      </c>
      <c r="C9">
        <v>253</v>
      </c>
      <c r="D9" s="16"/>
      <c r="E9">
        <v>142</v>
      </c>
      <c r="F9" s="16">
        <f t="shared" si="1"/>
        <v>14.986538</v>
      </c>
      <c r="J9">
        <v>15</v>
      </c>
      <c r="K9">
        <v>242</v>
      </c>
    </row>
    <row r="11" spans="2:16" ht="12.75">
      <c r="B11">
        <v>1</v>
      </c>
      <c r="C11">
        <v>8</v>
      </c>
      <c r="D11" s="16">
        <f t="shared" si="0"/>
        <v>0.39512</v>
      </c>
      <c r="E11">
        <v>4</v>
      </c>
      <c r="F11" s="16">
        <f t="shared" si="1"/>
        <v>0.422156</v>
      </c>
      <c r="H11">
        <v>523</v>
      </c>
      <c r="I11" s="16">
        <f aca="true" t="shared" si="2" ref="I11:I19">+H11*0.08807</f>
        <v>46.06061</v>
      </c>
      <c r="J11">
        <v>6</v>
      </c>
      <c r="K11">
        <v>185</v>
      </c>
      <c r="L11" s="16">
        <f>+K11*0.047723*J11*0.01*1000/O11</f>
        <v>2.6486265</v>
      </c>
      <c r="M11">
        <v>882</v>
      </c>
      <c r="N11">
        <v>1012</v>
      </c>
      <c r="O11">
        <v>200</v>
      </c>
      <c r="P11" s="16">
        <f>+(N11-M11)/10*1000/O11</f>
        <v>65</v>
      </c>
    </row>
    <row r="12" spans="2:16" ht="12.75">
      <c r="B12">
        <v>2</v>
      </c>
      <c r="C12">
        <v>6</v>
      </c>
      <c r="D12" s="16">
        <f t="shared" si="0"/>
        <v>0.29634000000000005</v>
      </c>
      <c r="E12">
        <v>38</v>
      </c>
      <c r="F12" s="16">
        <f t="shared" si="1"/>
        <v>4.010482</v>
      </c>
      <c r="H12">
        <v>715</v>
      </c>
      <c r="I12" s="16">
        <f t="shared" si="2"/>
        <v>62.97004999999999</v>
      </c>
      <c r="J12">
        <v>6</v>
      </c>
      <c r="K12">
        <v>190</v>
      </c>
      <c r="L12" s="16">
        <f aca="true" t="shared" si="3" ref="L12:L43">+K12*0.047723*J12*0.01*1000/O12</f>
        <v>2.720211</v>
      </c>
      <c r="M12">
        <v>867</v>
      </c>
      <c r="N12">
        <v>991</v>
      </c>
      <c r="O12">
        <v>200</v>
      </c>
      <c r="P12" s="16">
        <f aca="true" t="shared" si="4" ref="P12:P43">+(N12-M12)/10*1000/O12</f>
        <v>62</v>
      </c>
    </row>
    <row r="13" spans="2:16" ht="12.75">
      <c r="B13">
        <v>3</v>
      </c>
      <c r="C13">
        <v>9</v>
      </c>
      <c r="D13" s="16">
        <f t="shared" si="0"/>
        <v>0.44451</v>
      </c>
      <c r="E13">
        <v>2</v>
      </c>
      <c r="F13" s="16">
        <f t="shared" si="1"/>
        <v>0.211078</v>
      </c>
      <c r="H13">
        <v>245</v>
      </c>
      <c r="I13" s="16">
        <f t="shared" si="2"/>
        <v>21.57715</v>
      </c>
      <c r="J13">
        <v>6</v>
      </c>
      <c r="K13">
        <v>216</v>
      </c>
      <c r="L13" s="16">
        <f t="shared" si="3"/>
        <v>3.0924503999999997</v>
      </c>
      <c r="M13">
        <v>863</v>
      </c>
      <c r="N13">
        <v>1043</v>
      </c>
      <c r="O13">
        <v>200</v>
      </c>
      <c r="P13" s="16">
        <f t="shared" si="4"/>
        <v>90</v>
      </c>
    </row>
    <row r="14" spans="2:16" ht="12.75">
      <c r="B14">
        <v>6</v>
      </c>
      <c r="C14">
        <v>10</v>
      </c>
      <c r="D14" s="16">
        <f t="shared" si="0"/>
        <v>0.4939</v>
      </c>
      <c r="E14">
        <v>4</v>
      </c>
      <c r="F14" s="16">
        <f t="shared" si="1"/>
        <v>0.422156</v>
      </c>
      <c r="H14">
        <v>320</v>
      </c>
      <c r="I14" s="16">
        <f t="shared" si="2"/>
        <v>28.182399999999998</v>
      </c>
      <c r="J14">
        <v>6</v>
      </c>
      <c r="K14">
        <v>211</v>
      </c>
      <c r="L14" s="16">
        <f t="shared" si="3"/>
        <v>1.5104329500000002</v>
      </c>
      <c r="M14">
        <v>886</v>
      </c>
      <c r="N14">
        <v>991</v>
      </c>
      <c r="O14">
        <v>400</v>
      </c>
      <c r="P14" s="16">
        <f t="shared" si="4"/>
        <v>26.25</v>
      </c>
    </row>
    <row r="15" spans="2:16" ht="12.75">
      <c r="B15">
        <v>7</v>
      </c>
      <c r="C15">
        <v>6</v>
      </c>
      <c r="D15" s="16">
        <f t="shared" si="0"/>
        <v>0.29634000000000005</v>
      </c>
      <c r="E15">
        <v>68</v>
      </c>
      <c r="F15" s="16">
        <f t="shared" si="1"/>
        <v>7.176652</v>
      </c>
      <c r="H15">
        <v>376</v>
      </c>
      <c r="I15" s="16">
        <f t="shared" si="2"/>
        <v>33.11432</v>
      </c>
      <c r="J15">
        <v>6</v>
      </c>
      <c r="K15">
        <v>204</v>
      </c>
      <c r="L15" s="16">
        <f t="shared" si="3"/>
        <v>7.788393600000001</v>
      </c>
      <c r="M15">
        <v>882</v>
      </c>
      <c r="N15">
        <v>1158</v>
      </c>
      <c r="O15">
        <v>75</v>
      </c>
      <c r="P15" s="16">
        <f t="shared" si="4"/>
        <v>368</v>
      </c>
    </row>
    <row r="16" spans="2:16" ht="12.75">
      <c r="B16">
        <v>15</v>
      </c>
      <c r="C16">
        <v>17</v>
      </c>
      <c r="D16" s="16">
        <f t="shared" si="0"/>
        <v>0.8396300000000001</v>
      </c>
      <c r="E16">
        <v>1</v>
      </c>
      <c r="F16" s="16">
        <f t="shared" si="1"/>
        <v>0.105539</v>
      </c>
      <c r="H16">
        <v>464</v>
      </c>
      <c r="I16" s="16">
        <f t="shared" si="2"/>
        <v>40.86448</v>
      </c>
      <c r="J16">
        <v>6</v>
      </c>
      <c r="K16">
        <v>192</v>
      </c>
      <c r="L16" s="16">
        <f t="shared" si="3"/>
        <v>2.19907584</v>
      </c>
      <c r="M16">
        <v>865</v>
      </c>
      <c r="N16">
        <v>1023</v>
      </c>
      <c r="O16">
        <v>250</v>
      </c>
      <c r="P16" s="16">
        <f t="shared" si="4"/>
        <v>63.2</v>
      </c>
    </row>
    <row r="17" spans="2:16" ht="12.75">
      <c r="B17">
        <v>18</v>
      </c>
      <c r="C17">
        <v>16</v>
      </c>
      <c r="D17" s="16">
        <f t="shared" si="0"/>
        <v>0.79024</v>
      </c>
      <c r="E17">
        <v>103</v>
      </c>
      <c r="F17" s="16">
        <f t="shared" si="1"/>
        <v>10.870517</v>
      </c>
      <c r="H17">
        <v>100</v>
      </c>
      <c r="I17" s="16">
        <f t="shared" si="2"/>
        <v>8.807</v>
      </c>
      <c r="J17">
        <v>6</v>
      </c>
      <c r="K17">
        <v>211</v>
      </c>
      <c r="L17" s="16">
        <f t="shared" si="3"/>
        <v>3.0208659000000004</v>
      </c>
      <c r="M17">
        <v>875</v>
      </c>
      <c r="N17">
        <v>1005</v>
      </c>
      <c r="O17">
        <v>200</v>
      </c>
      <c r="P17" s="16">
        <f t="shared" si="4"/>
        <v>65</v>
      </c>
    </row>
    <row r="18" spans="2:16" ht="12.75">
      <c r="B18">
        <v>21</v>
      </c>
      <c r="C18">
        <v>11</v>
      </c>
      <c r="D18" s="16">
        <f t="shared" si="0"/>
        <v>0.54329</v>
      </c>
      <c r="E18">
        <v>65</v>
      </c>
      <c r="F18" s="16">
        <f t="shared" si="1"/>
        <v>6.860035</v>
      </c>
      <c r="H18">
        <v>218</v>
      </c>
      <c r="I18" s="16">
        <f t="shared" si="2"/>
        <v>19.19926</v>
      </c>
      <c r="J18">
        <v>6</v>
      </c>
      <c r="K18">
        <v>165</v>
      </c>
      <c r="L18" s="16">
        <f t="shared" si="3"/>
        <v>1.18114425</v>
      </c>
      <c r="M18">
        <v>877</v>
      </c>
      <c r="N18">
        <v>953</v>
      </c>
      <c r="O18">
        <v>400</v>
      </c>
      <c r="P18" s="16">
        <f t="shared" si="4"/>
        <v>19</v>
      </c>
    </row>
    <row r="19" spans="2:16" ht="12.75">
      <c r="B19">
        <v>22</v>
      </c>
      <c r="C19">
        <v>9</v>
      </c>
      <c r="D19" s="16">
        <f t="shared" si="0"/>
        <v>0.44451</v>
      </c>
      <c r="E19">
        <v>38</v>
      </c>
      <c r="F19" s="16">
        <f t="shared" si="1"/>
        <v>4.010482</v>
      </c>
      <c r="H19">
        <v>233</v>
      </c>
      <c r="I19" s="16">
        <f t="shared" si="2"/>
        <v>20.52031</v>
      </c>
      <c r="J19">
        <v>6</v>
      </c>
      <c r="K19">
        <v>158</v>
      </c>
      <c r="L19" s="16">
        <f t="shared" si="3"/>
        <v>2.2620702</v>
      </c>
      <c r="M19">
        <v>893</v>
      </c>
      <c r="N19">
        <v>1021</v>
      </c>
      <c r="O19">
        <v>200</v>
      </c>
      <c r="P19" s="16">
        <f t="shared" si="4"/>
        <v>64</v>
      </c>
    </row>
    <row r="21" spans="2:16" ht="12.75">
      <c r="B21">
        <v>1</v>
      </c>
      <c r="C21">
        <v>11</v>
      </c>
      <c r="D21" s="16">
        <f t="shared" si="0"/>
        <v>0.54329</v>
      </c>
      <c r="E21">
        <v>10</v>
      </c>
      <c r="F21" s="16">
        <f t="shared" si="1"/>
        <v>1.05539</v>
      </c>
      <c r="H21">
        <v>788</v>
      </c>
      <c r="I21" s="16">
        <f aca="true" t="shared" si="5" ref="I21:I43">+H21*0.08807</f>
        <v>69.39916</v>
      </c>
      <c r="J21">
        <v>3</v>
      </c>
      <c r="K21">
        <v>190</v>
      </c>
      <c r="L21" s="16">
        <f t="shared" si="3"/>
        <v>0.38860157142857144</v>
      </c>
      <c r="M21">
        <v>932</v>
      </c>
      <c r="N21">
        <v>1006</v>
      </c>
      <c r="O21">
        <v>700</v>
      </c>
      <c r="P21" s="16">
        <f t="shared" si="4"/>
        <v>10.571428571428571</v>
      </c>
    </row>
    <row r="22" spans="2:16" ht="12.75">
      <c r="B22">
        <f>+B21+1</f>
        <v>2</v>
      </c>
      <c r="C22">
        <v>16</v>
      </c>
      <c r="D22" s="16">
        <f t="shared" si="0"/>
        <v>0.79024</v>
      </c>
      <c r="E22">
        <v>16</v>
      </c>
      <c r="F22" s="16">
        <f t="shared" si="1"/>
        <v>1.688624</v>
      </c>
      <c r="H22">
        <v>1020</v>
      </c>
      <c r="I22" s="16">
        <f t="shared" si="5"/>
        <v>89.8314</v>
      </c>
      <c r="J22">
        <v>3</v>
      </c>
      <c r="K22">
        <v>220</v>
      </c>
      <c r="L22" s="16">
        <f t="shared" si="3"/>
        <v>0.44995971428571435</v>
      </c>
      <c r="M22">
        <v>937</v>
      </c>
      <c r="N22">
        <v>986</v>
      </c>
      <c r="O22">
        <v>700</v>
      </c>
      <c r="P22" s="16">
        <f t="shared" si="4"/>
        <v>7</v>
      </c>
    </row>
    <row r="23" spans="2:16" ht="12.75">
      <c r="B23">
        <f aca="true" t="shared" si="6" ref="B23:B43">+B22+1</f>
        <v>3</v>
      </c>
      <c r="C23">
        <v>40</v>
      </c>
      <c r="D23" s="16">
        <f t="shared" si="0"/>
        <v>1.9756</v>
      </c>
      <c r="E23">
        <v>28</v>
      </c>
      <c r="F23" s="16">
        <f t="shared" si="1"/>
        <v>2.9550919999999996</v>
      </c>
      <c r="H23">
        <v>470</v>
      </c>
      <c r="I23" s="16">
        <f t="shared" si="5"/>
        <v>41.3929</v>
      </c>
      <c r="J23">
        <v>3</v>
      </c>
      <c r="K23">
        <v>287</v>
      </c>
      <c r="L23" s="16">
        <f t="shared" si="3"/>
        <v>0.5869929</v>
      </c>
      <c r="M23">
        <v>921</v>
      </c>
      <c r="N23">
        <v>944</v>
      </c>
      <c r="O23">
        <v>700</v>
      </c>
      <c r="P23" s="16">
        <f t="shared" si="4"/>
        <v>3.2857142857142856</v>
      </c>
    </row>
    <row r="24" spans="2:16" ht="12.75">
      <c r="B24">
        <f t="shared" si="6"/>
        <v>4</v>
      </c>
      <c r="C24">
        <v>9</v>
      </c>
      <c r="D24" s="16">
        <f t="shared" si="0"/>
        <v>0.44451</v>
      </c>
      <c r="E24">
        <v>64</v>
      </c>
      <c r="F24" s="16">
        <f t="shared" si="1"/>
        <v>6.754496</v>
      </c>
      <c r="H24">
        <v>28</v>
      </c>
      <c r="I24" s="16">
        <f t="shared" si="5"/>
        <v>2.46596</v>
      </c>
      <c r="J24">
        <v>3</v>
      </c>
      <c r="K24">
        <v>185</v>
      </c>
      <c r="L24" s="16">
        <f t="shared" si="3"/>
        <v>0.5297253000000001</v>
      </c>
      <c r="M24">
        <v>932</v>
      </c>
      <c r="N24">
        <v>945</v>
      </c>
      <c r="O24">
        <v>500</v>
      </c>
      <c r="P24" s="16">
        <f t="shared" si="4"/>
        <v>2.6</v>
      </c>
    </row>
    <row r="25" spans="2:16" ht="12.75">
      <c r="B25">
        <f t="shared" si="6"/>
        <v>5</v>
      </c>
      <c r="C25">
        <v>10</v>
      </c>
      <c r="D25" s="16">
        <f t="shared" si="0"/>
        <v>0.4939</v>
      </c>
      <c r="E25">
        <v>50</v>
      </c>
      <c r="F25" s="16">
        <f t="shared" si="1"/>
        <v>5.276949999999999</v>
      </c>
      <c r="H25">
        <v>13</v>
      </c>
      <c r="I25" s="16">
        <f t="shared" si="5"/>
        <v>1.1449099999999999</v>
      </c>
      <c r="J25">
        <v>3</v>
      </c>
      <c r="K25">
        <v>270</v>
      </c>
      <c r="L25" s="16">
        <f t="shared" si="3"/>
        <v>1.9327815000000002</v>
      </c>
      <c r="M25">
        <v>919</v>
      </c>
      <c r="N25">
        <v>948</v>
      </c>
      <c r="O25">
        <v>200</v>
      </c>
      <c r="P25" s="16">
        <f t="shared" si="4"/>
        <v>14.5</v>
      </c>
    </row>
    <row r="26" spans="2:16" ht="12.75">
      <c r="B26">
        <f t="shared" si="6"/>
        <v>6</v>
      </c>
      <c r="C26">
        <v>20</v>
      </c>
      <c r="D26" s="16">
        <f t="shared" si="0"/>
        <v>0.9878</v>
      </c>
      <c r="E26">
        <v>19</v>
      </c>
      <c r="F26" s="16">
        <f t="shared" si="1"/>
        <v>2.005241</v>
      </c>
      <c r="H26">
        <v>810</v>
      </c>
      <c r="I26" s="16">
        <f t="shared" si="5"/>
        <v>71.3367</v>
      </c>
      <c r="J26">
        <v>3</v>
      </c>
      <c r="K26">
        <v>235</v>
      </c>
      <c r="L26" s="16">
        <f t="shared" si="3"/>
        <v>0.48063878571428564</v>
      </c>
      <c r="M26">
        <v>917</v>
      </c>
      <c r="N26">
        <v>941</v>
      </c>
      <c r="O26">
        <v>700</v>
      </c>
      <c r="P26" s="16">
        <f t="shared" si="4"/>
        <v>3.4285714285714284</v>
      </c>
    </row>
    <row r="27" spans="2:16" ht="12.75">
      <c r="B27">
        <f t="shared" si="6"/>
        <v>7</v>
      </c>
      <c r="C27">
        <v>7</v>
      </c>
      <c r="D27" s="16">
        <f t="shared" si="0"/>
        <v>0.34573000000000004</v>
      </c>
      <c r="E27">
        <v>33</v>
      </c>
      <c r="F27" s="16">
        <f t="shared" si="1"/>
        <v>3.4827869999999996</v>
      </c>
      <c r="H27">
        <v>1130</v>
      </c>
      <c r="I27" s="16">
        <f t="shared" si="5"/>
        <v>99.5191</v>
      </c>
      <c r="J27">
        <v>3</v>
      </c>
      <c r="K27">
        <v>129</v>
      </c>
      <c r="L27" s="16">
        <f t="shared" si="3"/>
        <v>0.26384001428571435</v>
      </c>
      <c r="M27">
        <v>937</v>
      </c>
      <c r="N27">
        <v>958</v>
      </c>
      <c r="O27">
        <v>700</v>
      </c>
      <c r="P27" s="16">
        <f t="shared" si="4"/>
        <v>3</v>
      </c>
    </row>
    <row r="28" spans="2:16" ht="12.75">
      <c r="B28">
        <f t="shared" si="6"/>
        <v>8</v>
      </c>
      <c r="C28">
        <v>8</v>
      </c>
      <c r="D28" s="16">
        <f t="shared" si="0"/>
        <v>0.39512</v>
      </c>
      <c r="E28">
        <v>20</v>
      </c>
      <c r="F28" s="16">
        <f t="shared" si="1"/>
        <v>2.11078</v>
      </c>
      <c r="H28">
        <v>17</v>
      </c>
      <c r="I28" s="16">
        <f t="shared" si="5"/>
        <v>1.49719</v>
      </c>
      <c r="J28">
        <v>3</v>
      </c>
      <c r="K28">
        <v>140</v>
      </c>
      <c r="L28" s="16">
        <f t="shared" si="3"/>
        <v>0.5344976</v>
      </c>
      <c r="M28">
        <v>914</v>
      </c>
      <c r="N28">
        <v>925</v>
      </c>
      <c r="O28">
        <v>375</v>
      </c>
      <c r="P28" s="16">
        <f t="shared" si="4"/>
        <v>2.933333333333333</v>
      </c>
    </row>
    <row r="29" spans="2:16" ht="12.75">
      <c r="B29">
        <f t="shared" si="6"/>
        <v>9</v>
      </c>
      <c r="C29">
        <v>85</v>
      </c>
      <c r="D29" s="16">
        <f t="shared" si="0"/>
        <v>4.19815</v>
      </c>
      <c r="E29">
        <v>371</v>
      </c>
      <c r="F29" s="16">
        <f t="shared" si="1"/>
        <v>39.154969</v>
      </c>
      <c r="H29">
        <v>17</v>
      </c>
      <c r="I29" s="16">
        <f t="shared" si="5"/>
        <v>1.49719</v>
      </c>
      <c r="J29">
        <v>3</v>
      </c>
      <c r="K29">
        <v>329</v>
      </c>
      <c r="L29" s="16">
        <f t="shared" si="3"/>
        <v>2.35513005</v>
      </c>
      <c r="M29">
        <v>897</v>
      </c>
      <c r="N29">
        <v>945</v>
      </c>
      <c r="O29">
        <v>200</v>
      </c>
      <c r="P29" s="16">
        <f t="shared" si="4"/>
        <v>24</v>
      </c>
    </row>
    <row r="30" spans="2:16" ht="12.75">
      <c r="B30">
        <f t="shared" si="6"/>
        <v>10</v>
      </c>
      <c r="C30">
        <v>21</v>
      </c>
      <c r="D30" s="16">
        <f t="shared" si="0"/>
        <v>1.03719</v>
      </c>
      <c r="E30">
        <v>101</v>
      </c>
      <c r="F30" s="16">
        <f t="shared" si="1"/>
        <v>10.659438999999999</v>
      </c>
      <c r="H30">
        <v>5</v>
      </c>
      <c r="I30" s="16">
        <f t="shared" si="5"/>
        <v>0.44034999999999996</v>
      </c>
      <c r="J30">
        <v>3</v>
      </c>
      <c r="K30">
        <v>246</v>
      </c>
      <c r="L30" s="16">
        <f t="shared" si="3"/>
        <v>1.1739858000000003</v>
      </c>
      <c r="M30">
        <v>928</v>
      </c>
      <c r="N30">
        <v>1014</v>
      </c>
      <c r="O30">
        <v>300</v>
      </c>
      <c r="P30" s="16">
        <f t="shared" si="4"/>
        <v>28.666666666666668</v>
      </c>
    </row>
    <row r="31" spans="2:16" ht="12.75">
      <c r="B31">
        <f t="shared" si="6"/>
        <v>11</v>
      </c>
      <c r="C31">
        <v>10</v>
      </c>
      <c r="D31" s="16">
        <f t="shared" si="0"/>
        <v>0.4939</v>
      </c>
      <c r="E31">
        <v>9</v>
      </c>
      <c r="F31" s="16">
        <f t="shared" si="1"/>
        <v>0.949851</v>
      </c>
      <c r="H31">
        <v>6</v>
      </c>
      <c r="I31" s="16">
        <f t="shared" si="5"/>
        <v>0.52842</v>
      </c>
      <c r="J31">
        <v>3</v>
      </c>
      <c r="K31">
        <v>104</v>
      </c>
      <c r="L31" s="16">
        <f t="shared" si="3"/>
        <v>0.2127082285714286</v>
      </c>
      <c r="M31">
        <v>921</v>
      </c>
      <c r="N31">
        <v>933</v>
      </c>
      <c r="O31">
        <v>700</v>
      </c>
      <c r="P31" s="16">
        <f t="shared" si="4"/>
        <v>1.7142857142857142</v>
      </c>
    </row>
    <row r="32" spans="2:16" ht="12.75">
      <c r="B32">
        <f t="shared" si="6"/>
        <v>12</v>
      </c>
      <c r="C32">
        <v>7</v>
      </c>
      <c r="D32" s="16">
        <f t="shared" si="0"/>
        <v>0.34573000000000004</v>
      </c>
      <c r="E32">
        <v>10</v>
      </c>
      <c r="F32" s="16">
        <f t="shared" si="1"/>
        <v>1.05539</v>
      </c>
      <c r="H32">
        <v>15</v>
      </c>
      <c r="I32" s="16">
        <f t="shared" si="5"/>
        <v>1.3210499999999998</v>
      </c>
      <c r="J32">
        <v>3</v>
      </c>
      <c r="K32">
        <v>132</v>
      </c>
      <c r="L32" s="16">
        <f t="shared" si="3"/>
        <v>0.2699758285714286</v>
      </c>
      <c r="M32">
        <v>935</v>
      </c>
      <c r="N32">
        <v>945</v>
      </c>
      <c r="O32">
        <v>700</v>
      </c>
      <c r="P32" s="16">
        <f t="shared" si="4"/>
        <v>1.4285714285714286</v>
      </c>
    </row>
    <row r="33" spans="2:16" ht="12.75">
      <c r="B33">
        <f t="shared" si="6"/>
        <v>13</v>
      </c>
      <c r="C33">
        <v>30</v>
      </c>
      <c r="D33" s="16">
        <f t="shared" si="0"/>
        <v>1.4817</v>
      </c>
      <c r="E33">
        <v>31</v>
      </c>
      <c r="F33" s="16">
        <f t="shared" si="1"/>
        <v>3.271709</v>
      </c>
      <c r="H33">
        <v>21</v>
      </c>
      <c r="I33" s="16">
        <f t="shared" si="5"/>
        <v>1.84947</v>
      </c>
      <c r="J33">
        <v>3</v>
      </c>
      <c r="K33">
        <v>291</v>
      </c>
      <c r="L33" s="16">
        <f t="shared" si="3"/>
        <v>2.08310895</v>
      </c>
      <c r="M33">
        <v>921</v>
      </c>
      <c r="N33">
        <v>977</v>
      </c>
      <c r="O33">
        <v>200</v>
      </c>
      <c r="P33" s="16">
        <f t="shared" si="4"/>
        <v>28</v>
      </c>
    </row>
    <row r="34" spans="2:16" ht="12.75">
      <c r="B34">
        <f t="shared" si="6"/>
        <v>14</v>
      </c>
      <c r="C34">
        <v>44</v>
      </c>
      <c r="D34" s="16">
        <f t="shared" si="0"/>
        <v>2.17316</v>
      </c>
      <c r="E34">
        <v>67</v>
      </c>
      <c r="F34" s="16">
        <f t="shared" si="1"/>
        <v>7.0711129999999995</v>
      </c>
      <c r="H34">
        <v>64</v>
      </c>
      <c r="I34" s="16">
        <f t="shared" si="5"/>
        <v>5.63648</v>
      </c>
      <c r="J34">
        <v>3</v>
      </c>
      <c r="K34">
        <v>381</v>
      </c>
      <c r="L34" s="16">
        <f t="shared" si="3"/>
        <v>1.8182463000000004</v>
      </c>
      <c r="M34">
        <v>920</v>
      </c>
      <c r="N34">
        <v>963</v>
      </c>
      <c r="O34">
        <v>300</v>
      </c>
      <c r="P34" s="16">
        <f t="shared" si="4"/>
        <v>14.333333333333334</v>
      </c>
    </row>
    <row r="35" spans="2:16" ht="12.75">
      <c r="B35">
        <f t="shared" si="6"/>
        <v>15</v>
      </c>
      <c r="C35">
        <v>11</v>
      </c>
      <c r="D35" s="16">
        <f t="shared" si="0"/>
        <v>0.54329</v>
      </c>
      <c r="E35">
        <v>19</v>
      </c>
      <c r="F35" s="16">
        <f t="shared" si="1"/>
        <v>2.005241</v>
      </c>
      <c r="H35">
        <v>174</v>
      </c>
      <c r="I35" s="16">
        <f t="shared" si="5"/>
        <v>15.324179999999998</v>
      </c>
      <c r="J35">
        <v>3</v>
      </c>
      <c r="K35">
        <v>125</v>
      </c>
      <c r="L35" s="16">
        <f t="shared" si="3"/>
        <v>0.2556589285714285</v>
      </c>
      <c r="M35">
        <v>920</v>
      </c>
      <c r="N35">
        <v>932</v>
      </c>
      <c r="O35">
        <v>700</v>
      </c>
      <c r="P35" s="16">
        <f t="shared" si="4"/>
        <v>1.7142857142857142</v>
      </c>
    </row>
    <row r="36" spans="2:16" ht="12.75">
      <c r="B36">
        <f t="shared" si="6"/>
        <v>16</v>
      </c>
      <c r="C36">
        <v>69</v>
      </c>
      <c r="D36" s="16">
        <f t="shared" si="0"/>
        <v>3.40791</v>
      </c>
      <c r="E36">
        <v>24</v>
      </c>
      <c r="F36" s="16">
        <f t="shared" si="1"/>
        <v>2.532936</v>
      </c>
      <c r="H36">
        <v>365</v>
      </c>
      <c r="I36" s="16">
        <f t="shared" si="5"/>
        <v>32.14555</v>
      </c>
      <c r="J36">
        <v>3</v>
      </c>
      <c r="K36">
        <v>347</v>
      </c>
      <c r="L36" s="16">
        <f t="shared" si="3"/>
        <v>1.3799900833333334</v>
      </c>
      <c r="M36">
        <v>936</v>
      </c>
      <c r="N36">
        <v>998</v>
      </c>
      <c r="O36">
        <v>360</v>
      </c>
      <c r="P36" s="16">
        <f t="shared" si="4"/>
        <v>17.22222222222222</v>
      </c>
    </row>
    <row r="37" spans="2:16" ht="12.75">
      <c r="B37">
        <f t="shared" si="6"/>
        <v>17</v>
      </c>
      <c r="C37">
        <v>11</v>
      </c>
      <c r="D37" s="16">
        <f t="shared" si="0"/>
        <v>0.54329</v>
      </c>
      <c r="E37">
        <v>46</v>
      </c>
      <c r="F37" s="16">
        <f t="shared" si="1"/>
        <v>4.854794</v>
      </c>
      <c r="H37">
        <v>12</v>
      </c>
      <c r="I37" s="16">
        <f t="shared" si="5"/>
        <v>1.05684</v>
      </c>
      <c r="J37">
        <v>3</v>
      </c>
      <c r="K37">
        <v>210</v>
      </c>
      <c r="L37" s="16">
        <f t="shared" si="3"/>
        <v>1.002183</v>
      </c>
      <c r="M37">
        <v>927</v>
      </c>
      <c r="N37">
        <v>948</v>
      </c>
      <c r="O37">
        <v>300</v>
      </c>
      <c r="P37" s="16">
        <f t="shared" si="4"/>
        <v>7</v>
      </c>
    </row>
    <row r="38" spans="2:16" ht="12.75">
      <c r="B38">
        <f t="shared" si="6"/>
        <v>18</v>
      </c>
      <c r="C38">
        <v>88</v>
      </c>
      <c r="D38" s="16">
        <f t="shared" si="0"/>
        <v>4.34632</v>
      </c>
      <c r="E38">
        <v>155</v>
      </c>
      <c r="F38" s="16">
        <f t="shared" si="1"/>
        <v>16.358545</v>
      </c>
      <c r="H38">
        <v>296</v>
      </c>
      <c r="I38" s="16">
        <f t="shared" si="5"/>
        <v>26.06872</v>
      </c>
      <c r="J38">
        <v>3</v>
      </c>
      <c r="K38">
        <v>312</v>
      </c>
      <c r="L38" s="16">
        <f t="shared" si="3"/>
        <v>1.1167182000000002</v>
      </c>
      <c r="M38">
        <v>908</v>
      </c>
      <c r="N38">
        <v>964</v>
      </c>
      <c r="O38">
        <v>400</v>
      </c>
      <c r="P38" s="16">
        <f t="shared" si="4"/>
        <v>14</v>
      </c>
    </row>
    <row r="39" spans="2:16" ht="12.75">
      <c r="B39">
        <f t="shared" si="6"/>
        <v>19</v>
      </c>
      <c r="C39">
        <v>76</v>
      </c>
      <c r="D39" s="16">
        <f t="shared" si="0"/>
        <v>3.7536400000000003</v>
      </c>
      <c r="E39">
        <v>268</v>
      </c>
      <c r="F39" s="16">
        <f t="shared" si="1"/>
        <v>28.284451999999998</v>
      </c>
      <c r="H39">
        <v>40</v>
      </c>
      <c r="I39" s="16">
        <f t="shared" si="5"/>
        <v>3.5227999999999997</v>
      </c>
      <c r="J39">
        <v>3</v>
      </c>
      <c r="K39">
        <v>318</v>
      </c>
      <c r="L39" s="16">
        <f t="shared" si="3"/>
        <v>2.6015852571428577</v>
      </c>
      <c r="M39">
        <v>922</v>
      </c>
      <c r="N39">
        <v>978</v>
      </c>
      <c r="O39">
        <v>175</v>
      </c>
      <c r="P39" s="16">
        <f t="shared" si="4"/>
        <v>32</v>
      </c>
    </row>
    <row r="40" spans="2:16" ht="12.75">
      <c r="B40">
        <f t="shared" si="6"/>
        <v>20</v>
      </c>
      <c r="C40">
        <v>10</v>
      </c>
      <c r="D40" s="16">
        <f t="shared" si="0"/>
        <v>0.4939</v>
      </c>
      <c r="E40">
        <v>28</v>
      </c>
      <c r="F40" s="16">
        <f t="shared" si="1"/>
        <v>2.9550919999999996</v>
      </c>
      <c r="H40">
        <v>8</v>
      </c>
      <c r="I40" s="16">
        <f t="shared" si="5"/>
        <v>0.70456</v>
      </c>
      <c r="J40">
        <v>3</v>
      </c>
      <c r="K40">
        <v>241</v>
      </c>
      <c r="L40" s="16">
        <f t="shared" si="3"/>
        <v>1.1501242999999999</v>
      </c>
      <c r="M40">
        <v>925</v>
      </c>
      <c r="N40">
        <v>952</v>
      </c>
      <c r="O40">
        <v>300</v>
      </c>
      <c r="P40" s="16">
        <f t="shared" si="4"/>
        <v>9</v>
      </c>
    </row>
    <row r="41" spans="2:16" ht="12.75">
      <c r="B41">
        <f t="shared" si="6"/>
        <v>21</v>
      </c>
      <c r="C41">
        <v>13</v>
      </c>
      <c r="D41" s="16">
        <f t="shared" si="0"/>
        <v>0.64207</v>
      </c>
      <c r="E41">
        <v>43</v>
      </c>
      <c r="F41" s="16">
        <f t="shared" si="1"/>
        <v>4.538177</v>
      </c>
      <c r="H41">
        <v>88</v>
      </c>
      <c r="I41" s="16">
        <f t="shared" si="5"/>
        <v>7.750159999999999</v>
      </c>
      <c r="J41">
        <v>3</v>
      </c>
      <c r="K41">
        <v>275</v>
      </c>
      <c r="L41" s="16">
        <f t="shared" si="3"/>
        <v>0.5624496428571429</v>
      </c>
      <c r="M41">
        <v>924</v>
      </c>
      <c r="N41">
        <v>975</v>
      </c>
      <c r="O41">
        <v>700</v>
      </c>
      <c r="P41" s="16">
        <f t="shared" si="4"/>
        <v>7.285714285714286</v>
      </c>
    </row>
    <row r="42" spans="2:16" ht="12.75">
      <c r="B42">
        <f t="shared" si="6"/>
        <v>22</v>
      </c>
      <c r="C42">
        <v>14</v>
      </c>
      <c r="D42" s="16">
        <f t="shared" si="0"/>
        <v>0.6914600000000001</v>
      </c>
      <c r="E42">
        <v>70</v>
      </c>
      <c r="F42" s="16">
        <f t="shared" si="1"/>
        <v>7.3877299999999995</v>
      </c>
      <c r="H42">
        <v>1465</v>
      </c>
      <c r="I42" s="16">
        <f t="shared" si="5"/>
        <v>129.02255</v>
      </c>
      <c r="J42">
        <v>3</v>
      </c>
      <c r="K42">
        <v>187</v>
      </c>
      <c r="L42" s="16">
        <f t="shared" si="3"/>
        <v>0.38246575714285713</v>
      </c>
      <c r="M42">
        <v>935</v>
      </c>
      <c r="N42">
        <v>955</v>
      </c>
      <c r="O42">
        <v>700</v>
      </c>
      <c r="P42" s="16">
        <f t="shared" si="4"/>
        <v>2.857142857142857</v>
      </c>
    </row>
    <row r="43" spans="2:16" ht="12.75">
      <c r="B43">
        <f t="shared" si="6"/>
        <v>23</v>
      </c>
      <c r="C43">
        <v>52</v>
      </c>
      <c r="D43" s="16">
        <f t="shared" si="0"/>
        <v>2.56828</v>
      </c>
      <c r="E43">
        <v>82</v>
      </c>
      <c r="F43" s="16">
        <f t="shared" si="1"/>
        <v>8.654198</v>
      </c>
      <c r="H43">
        <v>40</v>
      </c>
      <c r="I43" s="16">
        <f t="shared" si="5"/>
        <v>3.5227999999999997</v>
      </c>
      <c r="J43">
        <v>3</v>
      </c>
      <c r="K43">
        <v>326</v>
      </c>
      <c r="L43" s="16">
        <f t="shared" si="3"/>
        <v>2.3336547</v>
      </c>
      <c r="M43">
        <v>933</v>
      </c>
      <c r="N43">
        <v>989</v>
      </c>
      <c r="O43">
        <v>200</v>
      </c>
      <c r="P43" s="16">
        <f t="shared" si="4"/>
        <v>28</v>
      </c>
    </row>
    <row r="46" spans="1:3" ht="12.75">
      <c r="A46" t="s">
        <v>49</v>
      </c>
      <c r="C46" t="s">
        <v>74</v>
      </c>
    </row>
    <row r="47" ht="13.5" thickBot="1"/>
    <row r="48" spans="1:2" ht="12.75">
      <c r="A48" s="15" t="s">
        <v>50</v>
      </c>
      <c r="B48" s="15"/>
    </row>
    <row r="49" spans="1:2" ht="12.75">
      <c r="A49" s="12" t="s">
        <v>51</v>
      </c>
      <c r="B49" s="12">
        <v>0.9995768140881864</v>
      </c>
    </row>
    <row r="50" spans="1:2" ht="12.75">
      <c r="A50" s="12" t="s">
        <v>52</v>
      </c>
      <c r="B50" s="12">
        <v>0.9991538072626889</v>
      </c>
    </row>
    <row r="51" spans="1:2" ht="12.75">
      <c r="A51" s="12" t="s">
        <v>53</v>
      </c>
      <c r="B51" s="12">
        <v>0.7491538072626889</v>
      </c>
    </row>
    <row r="52" spans="1:2" ht="12.75">
      <c r="A52" s="12" t="s">
        <v>54</v>
      </c>
      <c r="B52" s="12">
        <v>0.11744335493407712</v>
      </c>
    </row>
    <row r="53" spans="1:2" ht="13.5" thickBot="1">
      <c r="A53" s="13" t="s">
        <v>55</v>
      </c>
      <c r="B53" s="13">
        <v>5</v>
      </c>
    </row>
    <row r="55" ht="13.5" thickBot="1">
      <c r="A55" t="s">
        <v>56</v>
      </c>
    </row>
    <row r="56" spans="1:6" ht="12.75">
      <c r="A56" s="14"/>
      <c r="B56" s="14" t="s">
        <v>61</v>
      </c>
      <c r="C56" s="14" t="s">
        <v>62</v>
      </c>
      <c r="D56" s="14" t="s">
        <v>63</v>
      </c>
      <c r="E56" s="14" t="s">
        <v>64</v>
      </c>
      <c r="F56" s="14" t="s">
        <v>65</v>
      </c>
    </row>
    <row r="57" spans="1:6" ht="12.75">
      <c r="A57" s="12" t="s">
        <v>57</v>
      </c>
      <c r="B57" s="12">
        <v>1</v>
      </c>
      <c r="C57" s="12">
        <v>65.14482823352733</v>
      </c>
      <c r="D57" s="12">
        <v>65.14482823352733</v>
      </c>
      <c r="E57" s="12">
        <v>4723.055461041159</v>
      </c>
      <c r="F57" s="12">
        <v>6.7889912624751325E-06</v>
      </c>
    </row>
    <row r="58" spans="1:6" ht="12.75">
      <c r="A58" s="12" t="s">
        <v>58</v>
      </c>
      <c r="B58" s="12">
        <v>4</v>
      </c>
      <c r="C58" s="12">
        <v>0.05517176647268646</v>
      </c>
      <c r="D58" s="12">
        <v>0.013792941618171616</v>
      </c>
      <c r="E58" s="12"/>
      <c r="F58" s="12"/>
    </row>
    <row r="59" spans="1:6" ht="13.5" thickBot="1">
      <c r="A59" s="13" t="s">
        <v>59</v>
      </c>
      <c r="B59" s="13">
        <v>5</v>
      </c>
      <c r="C59" s="13">
        <v>65.2</v>
      </c>
      <c r="D59" s="13"/>
      <c r="E59" s="13"/>
      <c r="F59" s="13"/>
    </row>
    <row r="60" ht="13.5" thickBot="1"/>
    <row r="61" spans="1:9" ht="12.75">
      <c r="A61" s="14"/>
      <c r="B61" s="14" t="s">
        <v>66</v>
      </c>
      <c r="C61" s="14" t="s">
        <v>54</v>
      </c>
      <c r="D61" s="14" t="s">
        <v>67</v>
      </c>
      <c r="E61" s="14" t="s">
        <v>68</v>
      </c>
      <c r="F61" s="14" t="s">
        <v>69</v>
      </c>
      <c r="G61" s="14" t="s">
        <v>70</v>
      </c>
      <c r="H61" s="14" t="s">
        <v>71</v>
      </c>
      <c r="I61" s="14" t="s">
        <v>72</v>
      </c>
    </row>
    <row r="62" spans="1:9" ht="12.75">
      <c r="A62" s="12" t="s">
        <v>60</v>
      </c>
      <c r="B62" s="12">
        <v>0</v>
      </c>
      <c r="C62" s="12" t="e">
        <v>#N/A</v>
      </c>
      <c r="D62" s="12" t="e">
        <v>#N/A</v>
      </c>
      <c r="E62" s="12" t="e">
        <v>#N/A</v>
      </c>
      <c r="F62" s="12" t="e">
        <v>#N/A</v>
      </c>
      <c r="G62" s="12" t="e">
        <v>#N/A</v>
      </c>
      <c r="H62" s="12" t="e">
        <v>#N/A</v>
      </c>
      <c r="I62" s="12" t="e">
        <v>#N/A</v>
      </c>
    </row>
    <row r="63" spans="1:9" ht="13.5" thickBot="1">
      <c r="A63" s="13" t="s">
        <v>73</v>
      </c>
      <c r="B63" s="13">
        <v>0.04938990050685189</v>
      </c>
      <c r="C63" s="13">
        <v>0.0005088468619647013</v>
      </c>
      <c r="D63" s="13">
        <v>97.06240560500511</v>
      </c>
      <c r="E63" s="13">
        <v>6.755224549311103E-08</v>
      </c>
      <c r="F63" s="13">
        <v>0.04797711220143291</v>
      </c>
      <c r="G63" s="13">
        <v>0.05080268881227087</v>
      </c>
      <c r="H63" s="13">
        <v>0.04797711220143291</v>
      </c>
      <c r="I63" s="13">
        <v>0.05080268881227087</v>
      </c>
    </row>
    <row r="66" ht="12.75">
      <c r="A66" t="s">
        <v>49</v>
      </c>
    </row>
    <row r="67" ht="13.5" thickBot="1"/>
    <row r="68" spans="1:2" ht="12.75">
      <c r="A68" s="15" t="s">
        <v>50</v>
      </c>
      <c r="B68" s="15"/>
    </row>
    <row r="69" spans="1:2" ht="12.75">
      <c r="A69" s="12" t="s">
        <v>51</v>
      </c>
      <c r="B69" s="12">
        <v>0.9997914255057947</v>
      </c>
    </row>
    <row r="70" spans="1:2" ht="12.75">
      <c r="A70" s="12" t="s">
        <v>52</v>
      </c>
      <c r="B70" s="12">
        <v>0.9995828945149091</v>
      </c>
    </row>
    <row r="71" spans="1:2" ht="12.75">
      <c r="A71" s="12" t="s">
        <v>53</v>
      </c>
      <c r="B71" s="12">
        <v>0.799582894514909</v>
      </c>
    </row>
    <row r="72" spans="1:2" ht="12.75">
      <c r="A72" s="12" t="s">
        <v>54</v>
      </c>
      <c r="B72" s="12">
        <v>0.12030611095307418</v>
      </c>
    </row>
    <row r="73" spans="1:2" ht="13.5" thickBot="1">
      <c r="A73" s="13" t="s">
        <v>55</v>
      </c>
      <c r="B73" s="13">
        <v>6</v>
      </c>
    </row>
    <row r="75" ht="13.5" thickBot="1">
      <c r="A75" t="s">
        <v>56</v>
      </c>
    </row>
    <row r="76" spans="1:6" ht="12.75">
      <c r="A76" s="14"/>
      <c r="B76" s="14" t="s">
        <v>61</v>
      </c>
      <c r="C76" s="14" t="s">
        <v>62</v>
      </c>
      <c r="D76" s="14" t="s">
        <v>63</v>
      </c>
      <c r="E76" s="14" t="s">
        <v>64</v>
      </c>
      <c r="F76" s="14" t="s">
        <v>65</v>
      </c>
    </row>
    <row r="77" spans="1:6" ht="12.75">
      <c r="A77" s="12" t="s">
        <v>57</v>
      </c>
      <c r="B77" s="12">
        <v>1</v>
      </c>
      <c r="C77" s="12">
        <v>173.42763219833674</v>
      </c>
      <c r="D77" s="12">
        <v>173.42763219833674</v>
      </c>
      <c r="E77" s="12">
        <v>11982.375325238496</v>
      </c>
      <c r="F77" s="12">
        <v>4.176609015012322E-08</v>
      </c>
    </row>
    <row r="78" spans="1:6" ht="12.75">
      <c r="A78" s="12" t="s">
        <v>58</v>
      </c>
      <c r="B78" s="12">
        <v>5</v>
      </c>
      <c r="C78" s="12">
        <v>0.07236780166326698</v>
      </c>
      <c r="D78" s="12">
        <v>0.014473560332653396</v>
      </c>
      <c r="E78" s="12"/>
      <c r="F78" s="12"/>
    </row>
    <row r="79" spans="1:6" ht="13.5" thickBot="1">
      <c r="A79" s="13" t="s">
        <v>59</v>
      </c>
      <c r="B79" s="13">
        <v>6</v>
      </c>
      <c r="C79" s="13">
        <v>173.5</v>
      </c>
      <c r="D79" s="13"/>
      <c r="E79" s="13"/>
      <c r="F79" s="13"/>
    </row>
    <row r="80" ht="13.5" thickBot="1"/>
    <row r="81" spans="1:9" ht="12.75">
      <c r="A81" s="14"/>
      <c r="B81" s="14" t="s">
        <v>66</v>
      </c>
      <c r="C81" s="14" t="s">
        <v>54</v>
      </c>
      <c r="D81" s="14" t="s">
        <v>67</v>
      </c>
      <c r="E81" s="14" t="s">
        <v>68</v>
      </c>
      <c r="F81" s="14" t="s">
        <v>69</v>
      </c>
      <c r="G81" s="14" t="s">
        <v>70</v>
      </c>
      <c r="H81" s="14" t="s">
        <v>71</v>
      </c>
      <c r="I81" s="14" t="s">
        <v>72</v>
      </c>
    </row>
    <row r="82" spans="1:9" ht="12.75">
      <c r="A82" s="12" t="s">
        <v>60</v>
      </c>
      <c r="B82" s="12">
        <v>0</v>
      </c>
      <c r="C82" s="12" t="e">
        <v>#N/A</v>
      </c>
      <c r="D82" s="12" t="e">
        <v>#N/A</v>
      </c>
      <c r="E82" s="12" t="e">
        <v>#N/A</v>
      </c>
      <c r="F82" s="12" t="e">
        <v>#N/A</v>
      </c>
      <c r="G82" s="12" t="e">
        <v>#N/A</v>
      </c>
      <c r="H82" s="12" t="e">
        <v>#N/A</v>
      </c>
      <c r="I82" s="12" t="e">
        <v>#N/A</v>
      </c>
    </row>
    <row r="83" spans="1:9" ht="13.5" thickBot="1">
      <c r="A83" s="13" t="s">
        <v>73</v>
      </c>
      <c r="B83" s="13">
        <v>0.1055389926251373</v>
      </c>
      <c r="C83" s="13">
        <v>0.000673954731299978</v>
      </c>
      <c r="D83" s="13">
        <v>156.59656016000542</v>
      </c>
      <c r="E83" s="13">
        <v>2.0146659193377951E-10</v>
      </c>
      <c r="F83" s="13">
        <v>0.1038065396657224</v>
      </c>
      <c r="G83" s="13">
        <v>0.1072714455845522</v>
      </c>
      <c r="H83" s="13">
        <v>0.1038065396657224</v>
      </c>
      <c r="I83" s="13">
        <v>0.1072714455845522</v>
      </c>
    </row>
    <row r="86" ht="12.75">
      <c r="A86" t="s">
        <v>49</v>
      </c>
    </row>
    <row r="87" ht="13.5" thickBot="1"/>
    <row r="88" spans="1:2" ht="12.75">
      <c r="A88" s="15" t="s">
        <v>50</v>
      </c>
      <c r="B88" s="15"/>
    </row>
    <row r="89" spans="1:2" ht="12.75">
      <c r="A89" s="12" t="s">
        <v>51</v>
      </c>
      <c r="B89" s="12">
        <v>0.9996511105068493</v>
      </c>
    </row>
    <row r="90" spans="1:2" ht="12.75">
      <c r="A90" s="12" t="s">
        <v>52</v>
      </c>
      <c r="B90" s="12">
        <v>0.999302342737577</v>
      </c>
    </row>
    <row r="91" spans="1:2" ht="12.75">
      <c r="A91" s="12" t="s">
        <v>53</v>
      </c>
      <c r="B91" s="12">
        <v>0.749302342737577</v>
      </c>
    </row>
    <row r="92" spans="1:2" ht="12.75">
      <c r="A92" s="12" t="s">
        <v>54</v>
      </c>
      <c r="B92" s="12">
        <v>1.119059777692605</v>
      </c>
    </row>
    <row r="93" spans="1:2" ht="13.5" thickBot="1">
      <c r="A93" s="13" t="s">
        <v>55</v>
      </c>
      <c r="B93" s="13">
        <v>5</v>
      </c>
    </row>
    <row r="95" ht="13.5" thickBot="1">
      <c r="A95" t="s">
        <v>56</v>
      </c>
    </row>
    <row r="96" spans="1:6" ht="12.75">
      <c r="A96" s="14"/>
      <c r="B96" s="14" t="s">
        <v>61</v>
      </c>
      <c r="C96" s="14" t="s">
        <v>62</v>
      </c>
      <c r="D96" s="14" t="s">
        <v>63</v>
      </c>
      <c r="E96" s="14" t="s">
        <v>64</v>
      </c>
      <c r="F96" s="14" t="s">
        <v>65</v>
      </c>
    </row>
    <row r="97" spans="1:6" ht="12.75">
      <c r="A97" s="12" t="s">
        <v>57</v>
      </c>
      <c r="B97" s="12">
        <v>1</v>
      </c>
      <c r="C97" s="12">
        <v>7174.990820855803</v>
      </c>
      <c r="D97" s="12">
        <v>7174.990820855803</v>
      </c>
      <c r="E97" s="12">
        <v>5729.474322488027</v>
      </c>
      <c r="F97" s="12">
        <v>5.0818959288228206E-06</v>
      </c>
    </row>
    <row r="98" spans="1:6" ht="12.75">
      <c r="A98" s="12" t="s">
        <v>58</v>
      </c>
      <c r="B98" s="12">
        <v>4</v>
      </c>
      <c r="C98" s="12">
        <v>5.00917914419769</v>
      </c>
      <c r="D98" s="12">
        <v>1.2522947860494225</v>
      </c>
      <c r="E98" s="12"/>
      <c r="F98" s="12"/>
    </row>
    <row r="99" spans="1:6" ht="13.5" thickBot="1">
      <c r="A99" s="13" t="s">
        <v>59</v>
      </c>
      <c r="B99" s="13">
        <v>5</v>
      </c>
      <c r="C99" s="13">
        <v>7180</v>
      </c>
      <c r="D99" s="13"/>
      <c r="E99" s="13"/>
      <c r="F99" s="13"/>
    </row>
    <row r="100" ht="13.5" thickBot="1"/>
    <row r="101" spans="1:9" ht="12.75">
      <c r="A101" s="14"/>
      <c r="B101" s="14" t="s">
        <v>66</v>
      </c>
      <c r="C101" s="14" t="s">
        <v>54</v>
      </c>
      <c r="D101" s="14" t="s">
        <v>67</v>
      </c>
      <c r="E101" s="14" t="s">
        <v>68</v>
      </c>
      <c r="F101" s="14" t="s">
        <v>69</v>
      </c>
      <c r="G101" s="14" t="s">
        <v>70</v>
      </c>
      <c r="H101" s="14" t="s">
        <v>71</v>
      </c>
      <c r="I101" s="14" t="s">
        <v>72</v>
      </c>
    </row>
    <row r="102" spans="1:9" ht="12.75">
      <c r="A102" s="12" t="s">
        <v>60</v>
      </c>
      <c r="B102" s="12">
        <v>0</v>
      </c>
      <c r="C102" s="12" t="e">
        <v>#N/A</v>
      </c>
      <c r="D102" s="12" t="e">
        <v>#N/A</v>
      </c>
      <c r="E102" s="12" t="e">
        <v>#N/A</v>
      </c>
      <c r="F102" s="12" t="e">
        <v>#N/A</v>
      </c>
      <c r="G102" s="12" t="e">
        <v>#N/A</v>
      </c>
      <c r="H102" s="12" t="e">
        <v>#N/A</v>
      </c>
      <c r="I102" s="12" t="e">
        <v>#N/A</v>
      </c>
    </row>
    <row r="103" spans="1:9" ht="13.5" thickBot="1">
      <c r="A103" s="13" t="s">
        <v>73</v>
      </c>
      <c r="B103" s="13">
        <v>0.0880700011923361</v>
      </c>
      <c r="C103" s="13">
        <v>0.0008773073521298239</v>
      </c>
      <c r="D103" s="13">
        <v>100.38671279629662</v>
      </c>
      <c r="E103" s="13">
        <v>5.904172918895094E-08</v>
      </c>
      <c r="F103" s="13">
        <v>0.08563420044363641</v>
      </c>
      <c r="G103" s="13">
        <v>0.09050580194103579</v>
      </c>
      <c r="H103" s="13">
        <v>0.08563420044363641</v>
      </c>
      <c r="I103" s="13">
        <v>0.09050580194103579</v>
      </c>
    </row>
    <row r="106" ht="12.75">
      <c r="A106" t="s">
        <v>49</v>
      </c>
    </row>
    <row r="107" ht="13.5" thickBot="1"/>
    <row r="108" spans="1:2" ht="12.75">
      <c r="A108" s="15" t="s">
        <v>50</v>
      </c>
      <c r="B108" s="15"/>
    </row>
    <row r="109" spans="1:2" ht="12.75">
      <c r="A109" s="12" t="s">
        <v>51</v>
      </c>
      <c r="B109" s="12">
        <v>0.9985080925739845</v>
      </c>
    </row>
    <row r="110" spans="1:2" ht="12.75">
      <c r="A110" s="12" t="s">
        <v>52</v>
      </c>
      <c r="B110" s="12">
        <v>0.9970184109357368</v>
      </c>
    </row>
    <row r="111" spans="1:2" ht="12.75">
      <c r="A111" s="12" t="s">
        <v>53</v>
      </c>
      <c r="B111" s="12">
        <v>0.7470184109357368</v>
      </c>
    </row>
    <row r="112" spans="1:2" ht="12.75">
      <c r="A112" s="12" t="s">
        <v>54</v>
      </c>
      <c r="B112" s="12">
        <v>0.22045385400915807</v>
      </c>
    </row>
    <row r="113" spans="1:2" ht="13.5" thickBot="1">
      <c r="A113" s="13" t="s">
        <v>55</v>
      </c>
      <c r="B113" s="13">
        <v>5</v>
      </c>
    </row>
    <row r="115" ht="13.5" thickBot="1">
      <c r="A115" t="s">
        <v>56</v>
      </c>
    </row>
    <row r="116" spans="1:6" ht="12.75">
      <c r="A116" s="14"/>
      <c r="B116" s="14" t="s">
        <v>61</v>
      </c>
      <c r="C116" s="14" t="s">
        <v>62</v>
      </c>
      <c r="D116" s="14" t="s">
        <v>63</v>
      </c>
      <c r="E116" s="14" t="s">
        <v>64</v>
      </c>
      <c r="F116" s="14" t="s">
        <v>65</v>
      </c>
    </row>
    <row r="117" spans="1:6" ht="12.75">
      <c r="A117" s="12" t="s">
        <v>57</v>
      </c>
      <c r="B117" s="12">
        <v>1</v>
      </c>
      <c r="C117" s="12">
        <v>65.00560039301006</v>
      </c>
      <c r="D117" s="12">
        <v>65.00560039301006</v>
      </c>
      <c r="E117" s="12">
        <v>1337.5664981949428</v>
      </c>
      <c r="F117" s="12">
        <v>4.4960385080107744E-05</v>
      </c>
    </row>
    <row r="118" spans="1:6" ht="12.75">
      <c r="A118" s="12" t="s">
        <v>58</v>
      </c>
      <c r="B118" s="12">
        <v>4</v>
      </c>
      <c r="C118" s="12">
        <v>0.1943996069899647</v>
      </c>
      <c r="D118" s="12">
        <v>0.048599901747491174</v>
      </c>
      <c r="E118" s="12"/>
      <c r="F118" s="12"/>
    </row>
    <row r="119" spans="1:6" ht="13.5" thickBot="1">
      <c r="A119" s="13" t="s">
        <v>59</v>
      </c>
      <c r="B119" s="13">
        <v>5</v>
      </c>
      <c r="C119" s="13">
        <v>65.2</v>
      </c>
      <c r="D119" s="13"/>
      <c r="E119" s="13"/>
      <c r="F119" s="13"/>
    </row>
    <row r="120" ht="13.5" thickBot="1"/>
    <row r="121" spans="1:9" ht="12.75">
      <c r="A121" s="14"/>
      <c r="B121" s="14" t="s">
        <v>66</v>
      </c>
      <c r="C121" s="14" t="s">
        <v>54</v>
      </c>
      <c r="D121" s="14" t="s">
        <v>67</v>
      </c>
      <c r="E121" s="14" t="s">
        <v>68</v>
      </c>
      <c r="F121" s="14" t="s">
        <v>69</v>
      </c>
      <c r="G121" s="14" t="s">
        <v>70</v>
      </c>
      <c r="H121" s="14" t="s">
        <v>71</v>
      </c>
      <c r="I121" s="14" t="s">
        <v>72</v>
      </c>
    </row>
    <row r="122" spans="1:9" ht="12.75">
      <c r="A122" s="12" t="s">
        <v>60</v>
      </c>
      <c r="B122" s="12">
        <v>0</v>
      </c>
      <c r="C122" s="12" t="e">
        <v>#N/A</v>
      </c>
      <c r="D122" s="12" t="e">
        <v>#N/A</v>
      </c>
      <c r="E122" s="12" t="e">
        <v>#N/A</v>
      </c>
      <c r="F122" s="12" t="e">
        <v>#N/A</v>
      </c>
      <c r="G122" s="12" t="e">
        <v>#N/A</v>
      </c>
      <c r="H122" s="12" t="e">
        <v>#N/A</v>
      </c>
      <c r="I122" s="12" t="e">
        <v>#N/A</v>
      </c>
    </row>
    <row r="123" spans="1:9" ht="13.5" thickBot="1">
      <c r="A123" s="13" t="s">
        <v>73</v>
      </c>
      <c r="B123" s="13">
        <v>0.04772264720331251</v>
      </c>
      <c r="C123" s="13">
        <v>0.0009234119844859838</v>
      </c>
      <c r="D123" s="13">
        <v>51.680775217442374</v>
      </c>
      <c r="E123" s="13">
        <v>8.389806319716775E-07</v>
      </c>
      <c r="F123" s="13">
        <v>0.04515883920864705</v>
      </c>
      <c r="G123" s="13">
        <v>0.050286455197977975</v>
      </c>
      <c r="H123" s="13">
        <v>0.04515883920864705</v>
      </c>
      <c r="I123" s="13">
        <v>0.050286455197977975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rmcham</cp:lastModifiedBy>
  <cp:lastPrinted>2005-05-06T16:42:02Z</cp:lastPrinted>
  <dcterms:created xsi:type="dcterms:W3CDTF">2005-05-06T16:37:32Z</dcterms:created>
  <dcterms:modified xsi:type="dcterms:W3CDTF">2005-09-13T16:31:02Z</dcterms:modified>
  <cp:category/>
  <cp:version/>
  <cp:contentType/>
  <cp:contentStatus/>
</cp:coreProperties>
</file>