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medu.sharepoint.com/sites/KECK-KeckLab/Shared Documents/General/CCA/Data/xls for web/"/>
    </mc:Choice>
  </mc:AlternateContent>
  <xr:revisionPtr revIDLastSave="0" documentId="8_{CE68766D-99F6-41B7-A56F-9D05B52F5F7D}" xr6:coauthVersionLast="47" xr6:coauthVersionMax="47" xr10:uidLastSave="{00000000-0000-0000-0000-000000000000}"/>
  <bookViews>
    <workbookView xWindow="28680" yWindow="-120" windowWidth="29040" windowHeight="17520" xr2:uid="{CAC9BBB7-2B21-40B5-AC99-D6D4399551F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Q30" i="1" l="1"/>
  <c r="O30" i="1"/>
  <c r="N30" i="1"/>
  <c r="P30" i="1" s="1"/>
  <c r="M30" i="1"/>
  <c r="L30" i="1"/>
  <c r="K30" i="1"/>
  <c r="J30" i="1"/>
  <c r="I30" i="1"/>
  <c r="H30" i="1"/>
  <c r="G30" i="1"/>
  <c r="F30" i="1"/>
  <c r="E30" i="1"/>
  <c r="Q29" i="1"/>
  <c r="O29" i="1"/>
  <c r="N29" i="1"/>
  <c r="P29" i="1" s="1"/>
  <c r="M29" i="1"/>
  <c r="L29" i="1"/>
  <c r="K29" i="1"/>
  <c r="J29" i="1"/>
  <c r="I29" i="1"/>
  <c r="H29" i="1"/>
  <c r="G29" i="1"/>
  <c r="F29" i="1"/>
  <c r="E29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Q27" i="1"/>
  <c r="O27" i="1"/>
  <c r="N27" i="1"/>
  <c r="P27" i="1" s="1"/>
  <c r="M27" i="1"/>
  <c r="L27" i="1"/>
  <c r="K27" i="1"/>
  <c r="J27" i="1"/>
  <c r="I27" i="1"/>
  <c r="H27" i="1"/>
  <c r="G27" i="1"/>
  <c r="F27" i="1"/>
  <c r="E27" i="1"/>
  <c r="P26" i="1"/>
  <c r="P25" i="1"/>
  <c r="P24" i="1"/>
  <c r="P23" i="1"/>
  <c r="P21" i="1"/>
  <c r="P18" i="1"/>
  <c r="P17" i="1"/>
  <c r="P16" i="1"/>
  <c r="P15" i="1"/>
  <c r="P12" i="1"/>
  <c r="P11" i="1"/>
  <c r="P10" i="1"/>
  <c r="P9" i="1"/>
  <c r="P8" i="1"/>
  <c r="P7" i="1"/>
  <c r="P5" i="1"/>
  <c r="P4" i="1"/>
  <c r="P3" i="1"/>
</calcChain>
</file>

<file path=xl/sharedStrings.xml><?xml version="1.0" encoding="utf-8"?>
<sst xmlns="http://schemas.openxmlformats.org/spreadsheetml/2006/main" count="100" uniqueCount="61">
  <si>
    <t>College Creek Alliance Water Quality Survey, July 2026</t>
  </si>
  <si>
    <t xml:space="preserve">Site </t>
  </si>
  <si>
    <t>Location</t>
  </si>
  <si>
    <t>New Hope Road</t>
  </si>
  <si>
    <t>Compton Drive</t>
  </si>
  <si>
    <t>College Campus</t>
  </si>
  <si>
    <t>Lake Matoaka</t>
  </si>
  <si>
    <t>Stormwater Pond</t>
  </si>
  <si>
    <t>Holly Hills</t>
  </si>
  <si>
    <t>Airport</t>
  </si>
  <si>
    <t>Vineyards Lake</t>
  </si>
  <si>
    <t>Vineyards Tributary</t>
  </si>
  <si>
    <t>James River</t>
  </si>
  <si>
    <t>Overlook Pond</t>
  </si>
  <si>
    <t>Kingspoint Pond</t>
  </si>
  <si>
    <t>Kingspoint Dock</t>
  </si>
  <si>
    <t>College Landing</t>
  </si>
  <si>
    <t>Mimosa Drive</t>
  </si>
  <si>
    <t>CW Ponds</t>
  </si>
  <si>
    <t>Tutters Neck</t>
  </si>
  <si>
    <t>Papermill Creek</t>
  </si>
  <si>
    <t>Halfway Creek</t>
  </si>
  <si>
    <t>Kingsmill Pond</t>
  </si>
  <si>
    <t>Kingsmill Creek</t>
  </si>
  <si>
    <t>Bloody Ravine</t>
  </si>
  <si>
    <t xml:space="preserve">Colonial Williamsburg </t>
  </si>
  <si>
    <t>All 24 Locations</t>
  </si>
  <si>
    <t>Streams</t>
  </si>
  <si>
    <t>Ponds</t>
  </si>
  <si>
    <t>Tidal Creeks</t>
  </si>
  <si>
    <t>Temperature in Degrees Centigrade</t>
  </si>
  <si>
    <t>Conductivity in µS,  temperature-compensated</t>
  </si>
  <si>
    <t>Oxygen in ppm or mg/L</t>
  </si>
  <si>
    <t>O2 saturation in percent</t>
  </si>
  <si>
    <t>Bacteria in fecal coliform colonies per 100 mL (no data 1/21)</t>
  </si>
  <si>
    <t>TSS--Suspended sediment in mg/L</t>
  </si>
  <si>
    <t>Water Type</t>
  </si>
  <si>
    <t>Stream</t>
  </si>
  <si>
    <t>Pond</t>
  </si>
  <si>
    <t>Tidal Creek</t>
  </si>
  <si>
    <t>Date</t>
  </si>
  <si>
    <t>Temp</t>
  </si>
  <si>
    <t>.</t>
  </si>
  <si>
    <t xml:space="preserve">Cond </t>
  </si>
  <si>
    <t>Total P as particulate P in µmoles P/L</t>
  </si>
  <si>
    <t>DIP:  dissolved inorganic phosphate in µmoles P/L</t>
  </si>
  <si>
    <t>NH4:  dissolved ammonium nitrogen in µmoles N/L</t>
  </si>
  <si>
    <t>NO2+NO3: dissolved nitrite+nitrate in µmoles N/L</t>
  </si>
  <si>
    <t xml:space="preserve">N:P: ratio of dissolved N to dissolved P.  N:P &gt; 16:1 suggests P limitation; N:P &lt; 16:1 indicates N limitation </t>
  </si>
  <si>
    <t>Secchi reading in cm</t>
  </si>
  <si>
    <t>O2</t>
  </si>
  <si>
    <t xml:space="preserve">% Sat </t>
  </si>
  <si>
    <t>Bact</t>
  </si>
  <si>
    <t>pH</t>
  </si>
  <si>
    <t>TSS</t>
  </si>
  <si>
    <t>Tot P</t>
  </si>
  <si>
    <t>DIP</t>
  </si>
  <si>
    <t>NO2+NO3</t>
  </si>
  <si>
    <t>NH4</t>
  </si>
  <si>
    <t>N:P</t>
  </si>
  <si>
    <t>Secchi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</si>
</sst>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Aptos Narrow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17" fontId="3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1" fontId="5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47799-6432-416B-AAAB-D7672AFB784F}">
  <dimension ref="A1:Q37"/>
  <sheetViews>
    <sheetView tabSelected="1" workbookViewId="0">
      <selection activeCell="T34" sqref="T34"/>
    </sheetView>
  </sheetViews>
  <sheetFormatPr defaultRowHeight="15" x14ac:dyDescent="0.25"/>
  <sheetData>
    <row r="1" spans="1:17" x14ac:dyDescent="0.25">
      <c r="A1" s="1" t="s">
        <v>0</v>
      </c>
      <c r="B1" s="1"/>
      <c r="C1" s="1"/>
      <c r="D1" s="1"/>
      <c r="E1" s="1"/>
      <c r="F1" s="1"/>
      <c r="N1" s="2"/>
    </row>
    <row r="2" spans="1:17" x14ac:dyDescent="0.25">
      <c r="A2" s="3" t="s">
        <v>1</v>
      </c>
      <c r="B2" s="3" t="s">
        <v>2</v>
      </c>
      <c r="C2" s="4" t="s">
        <v>36</v>
      </c>
      <c r="D2" s="5" t="s">
        <v>40</v>
      </c>
      <c r="E2" s="5" t="s">
        <v>41</v>
      </c>
      <c r="F2" s="5" t="s">
        <v>43</v>
      </c>
      <c r="G2" s="5" t="s">
        <v>50</v>
      </c>
      <c r="H2" s="5" t="s">
        <v>51</v>
      </c>
      <c r="I2" s="5" t="s">
        <v>52</v>
      </c>
      <c r="J2" s="5" t="s">
        <v>53</v>
      </c>
      <c r="K2" s="5" t="s">
        <v>54</v>
      </c>
      <c r="L2" s="5" t="s">
        <v>55</v>
      </c>
      <c r="M2" s="5" t="s">
        <v>56</v>
      </c>
      <c r="N2" s="5" t="s">
        <v>57</v>
      </c>
      <c r="O2" s="5" t="s">
        <v>58</v>
      </c>
      <c r="P2" s="5" t="s">
        <v>59</v>
      </c>
      <c r="Q2" s="5" t="s">
        <v>60</v>
      </c>
    </row>
    <row r="3" spans="1:17" x14ac:dyDescent="0.25">
      <c r="A3" s="6">
        <v>1</v>
      </c>
      <c r="B3" s="7" t="s">
        <v>3</v>
      </c>
      <c r="C3" s="7" t="s">
        <v>37</v>
      </c>
      <c r="D3" s="8">
        <v>46204</v>
      </c>
      <c r="E3" s="9">
        <v>23.5</v>
      </c>
      <c r="F3" s="10">
        <v>414</v>
      </c>
      <c r="G3" s="11">
        <v>7.22</v>
      </c>
      <c r="H3" s="10">
        <v>82</v>
      </c>
      <c r="I3" s="10">
        <v>66</v>
      </c>
      <c r="J3" s="11">
        <v>7.36</v>
      </c>
      <c r="K3" s="12">
        <v>6.4999999999999503</v>
      </c>
      <c r="L3" s="13">
        <v>0.22758399999999998</v>
      </c>
      <c r="M3" s="13">
        <v>9.4600000000000004E-2</v>
      </c>
      <c r="N3" s="12">
        <v>12.9108</v>
      </c>
      <c r="O3" s="12">
        <v>1.3961999999999999</v>
      </c>
      <c r="P3" s="14">
        <f>(N3+O3)/M3</f>
        <v>151.23678646934459</v>
      </c>
      <c r="Q3" s="10">
        <v>75</v>
      </c>
    </row>
    <row r="4" spans="1:17" x14ac:dyDescent="0.25">
      <c r="A4" s="6">
        <v>2</v>
      </c>
      <c r="B4" s="7" t="s">
        <v>4</v>
      </c>
      <c r="C4" s="7" t="s">
        <v>37</v>
      </c>
      <c r="D4" s="8">
        <v>46204</v>
      </c>
      <c r="E4" s="9">
        <v>23.5</v>
      </c>
      <c r="F4" s="10">
        <v>452</v>
      </c>
      <c r="G4" s="11">
        <v>5.64</v>
      </c>
      <c r="H4" s="10">
        <v>66</v>
      </c>
      <c r="I4" s="10">
        <v>66</v>
      </c>
      <c r="J4" s="11">
        <v>7.47</v>
      </c>
      <c r="K4" s="12">
        <v>2.6000000000001577</v>
      </c>
      <c r="L4" s="13">
        <v>0.204288</v>
      </c>
      <c r="M4" s="13">
        <v>9.4600000000000004E-2</v>
      </c>
      <c r="N4" s="12">
        <v>18.2532</v>
      </c>
      <c r="O4" s="12">
        <v>0.85919999999999996</v>
      </c>
      <c r="P4" s="14">
        <f t="shared" ref="P4:P18" si="0">(N4+O4)/M4</f>
        <v>202.03382663847779</v>
      </c>
      <c r="Q4" s="10">
        <v>108</v>
      </c>
    </row>
    <row r="5" spans="1:17" x14ac:dyDescent="0.25">
      <c r="A5" s="6">
        <v>3</v>
      </c>
      <c r="B5" s="7" t="s">
        <v>5</v>
      </c>
      <c r="C5" s="7" t="s">
        <v>37</v>
      </c>
      <c r="D5" s="8">
        <v>46204</v>
      </c>
      <c r="E5" s="9">
        <v>24.2</v>
      </c>
      <c r="F5" s="10">
        <v>352.7</v>
      </c>
      <c r="G5" s="13">
        <v>5.45</v>
      </c>
      <c r="H5" s="10">
        <v>64</v>
      </c>
      <c r="I5" s="10">
        <v>66</v>
      </c>
      <c r="J5" s="11">
        <v>7.32</v>
      </c>
      <c r="K5" s="12">
        <v>3.5999999999996035</v>
      </c>
      <c r="L5" s="13">
        <v>0.26163199999999998</v>
      </c>
      <c r="M5" s="13">
        <v>1.2298</v>
      </c>
      <c r="N5" s="12">
        <v>14.0238</v>
      </c>
      <c r="O5" s="12">
        <v>0.42959999999999998</v>
      </c>
      <c r="P5" s="14">
        <f t="shared" si="0"/>
        <v>11.752642706131079</v>
      </c>
      <c r="Q5" s="10">
        <v>116</v>
      </c>
    </row>
    <row r="6" spans="1:17" x14ac:dyDescent="0.25">
      <c r="A6" s="6">
        <v>4</v>
      </c>
      <c r="B6" s="7" t="s">
        <v>6</v>
      </c>
      <c r="C6" s="7" t="s">
        <v>38</v>
      </c>
      <c r="D6" s="8">
        <v>46204</v>
      </c>
      <c r="E6" s="9">
        <v>29.4</v>
      </c>
      <c r="F6" s="10">
        <v>270.10000000000002</v>
      </c>
      <c r="G6" s="11">
        <v>8.42</v>
      </c>
      <c r="H6" s="10">
        <v>114.5</v>
      </c>
      <c r="I6" s="10">
        <v>33</v>
      </c>
      <c r="J6" s="11">
        <v>8.2100000000000009</v>
      </c>
      <c r="K6" s="12">
        <v>5.9999999999999742</v>
      </c>
      <c r="L6" s="13">
        <v>0.25267200000000001</v>
      </c>
      <c r="M6" s="13">
        <v>0</v>
      </c>
      <c r="N6" s="12">
        <v>1.113</v>
      </c>
      <c r="O6" s="12">
        <v>0.42959999999999998</v>
      </c>
      <c r="P6" s="14" t="s">
        <v>42</v>
      </c>
      <c r="Q6" s="10">
        <v>91</v>
      </c>
    </row>
    <row r="7" spans="1:17" x14ac:dyDescent="0.25">
      <c r="A7" s="6">
        <v>5</v>
      </c>
      <c r="B7" s="7" t="s">
        <v>7</v>
      </c>
      <c r="C7" s="7" t="s">
        <v>38</v>
      </c>
      <c r="D7" s="8">
        <v>46204</v>
      </c>
      <c r="E7" s="9">
        <v>32.1</v>
      </c>
      <c r="F7" s="10">
        <v>72.8</v>
      </c>
      <c r="G7" s="11">
        <v>6.78</v>
      </c>
      <c r="H7" s="10">
        <v>92</v>
      </c>
      <c r="I7" s="10">
        <v>0</v>
      </c>
      <c r="J7" s="11">
        <v>7.72</v>
      </c>
      <c r="K7" s="12">
        <v>19.855595667871857</v>
      </c>
      <c r="L7" s="13">
        <v>1.1015529411764704</v>
      </c>
      <c r="M7" s="13">
        <v>3.8313000000000001</v>
      </c>
      <c r="N7" s="12">
        <v>7.7909999999999995</v>
      </c>
      <c r="O7" s="12">
        <v>1.5036</v>
      </c>
      <c r="P7" s="14">
        <f t="shared" si="0"/>
        <v>2.4259650771278674</v>
      </c>
      <c r="Q7" s="10">
        <v>58</v>
      </c>
    </row>
    <row r="8" spans="1:17" x14ac:dyDescent="0.25">
      <c r="A8" s="6">
        <v>6</v>
      </c>
      <c r="B8" s="7" t="s">
        <v>8</v>
      </c>
      <c r="C8" s="7" t="s">
        <v>37</v>
      </c>
      <c r="D8" s="8">
        <v>46204</v>
      </c>
      <c r="E8" s="9">
        <v>23.5</v>
      </c>
      <c r="F8" s="10">
        <v>474.1</v>
      </c>
      <c r="G8" s="11">
        <v>5.29</v>
      </c>
      <c r="H8" s="10">
        <v>61.6</v>
      </c>
      <c r="I8" s="10">
        <v>33</v>
      </c>
      <c r="J8" s="11">
        <v>7.38</v>
      </c>
      <c r="K8" s="12">
        <v>5.8999999999995723</v>
      </c>
      <c r="L8" s="13">
        <v>0.10752</v>
      </c>
      <c r="M8" s="13">
        <v>0.6149</v>
      </c>
      <c r="N8" s="12">
        <v>8.9039999999999999</v>
      </c>
      <c r="O8" s="12">
        <v>2.8997999999999999</v>
      </c>
      <c r="P8" s="14">
        <f t="shared" si="0"/>
        <v>19.196292080013009</v>
      </c>
      <c r="Q8" s="10">
        <v>120</v>
      </c>
    </row>
    <row r="9" spans="1:17" x14ac:dyDescent="0.25">
      <c r="A9" s="6">
        <v>7</v>
      </c>
      <c r="B9" s="7" t="s">
        <v>9</v>
      </c>
      <c r="C9" s="7" t="s">
        <v>37</v>
      </c>
      <c r="D9" s="8">
        <v>46204</v>
      </c>
      <c r="E9" s="9">
        <v>21.6</v>
      </c>
      <c r="F9" s="10">
        <v>726</v>
      </c>
      <c r="G9" s="11">
        <v>3.93</v>
      </c>
      <c r="H9" s="10">
        <v>44.6</v>
      </c>
      <c r="I9" s="10">
        <v>0</v>
      </c>
      <c r="J9" s="11">
        <v>7.33</v>
      </c>
      <c r="K9" s="12">
        <v>2.7999999999996916</v>
      </c>
      <c r="L9" s="13">
        <v>9.0496000000000007E-2</v>
      </c>
      <c r="M9" s="13">
        <v>9.4600000000000004E-2</v>
      </c>
      <c r="N9" s="12">
        <v>14.0238</v>
      </c>
      <c r="O9" s="12">
        <v>0.32219999999999999</v>
      </c>
      <c r="P9" s="14">
        <f t="shared" si="0"/>
        <v>151.6490486257928</v>
      </c>
      <c r="Q9" s="10">
        <v>120</v>
      </c>
    </row>
    <row r="10" spans="1:17" x14ac:dyDescent="0.25">
      <c r="A10" s="6">
        <v>8</v>
      </c>
      <c r="B10" s="7" t="s">
        <v>10</v>
      </c>
      <c r="C10" s="7" t="s">
        <v>38</v>
      </c>
      <c r="D10" s="8">
        <v>46204</v>
      </c>
      <c r="E10" s="9">
        <v>27.2</v>
      </c>
      <c r="F10" s="10">
        <v>209</v>
      </c>
      <c r="G10" s="11">
        <v>10.01</v>
      </c>
      <c r="H10" s="10">
        <v>126</v>
      </c>
      <c r="I10" s="10">
        <v>33</v>
      </c>
      <c r="J10" s="11">
        <v>8.5</v>
      </c>
      <c r="K10" s="12">
        <v>8.4705882352952742</v>
      </c>
      <c r="L10" s="13">
        <v>0.64158024691358007</v>
      </c>
      <c r="M10" s="13">
        <v>4.7300000000000002E-2</v>
      </c>
      <c r="N10" s="12">
        <v>19.811399999999999</v>
      </c>
      <c r="O10" s="12">
        <v>0.85919999999999996</v>
      </c>
      <c r="P10" s="14">
        <f t="shared" si="0"/>
        <v>437.01057082452428</v>
      </c>
      <c r="Q10" s="10">
        <v>51</v>
      </c>
    </row>
    <row r="11" spans="1:17" x14ac:dyDescent="0.25">
      <c r="A11" s="6">
        <v>9</v>
      </c>
      <c r="B11" s="7" t="s">
        <v>11</v>
      </c>
      <c r="C11" s="7" t="s">
        <v>39</v>
      </c>
      <c r="D11" s="8">
        <v>46204</v>
      </c>
      <c r="E11" s="9">
        <v>25.9</v>
      </c>
      <c r="F11" s="10">
        <v>12780</v>
      </c>
      <c r="G11" s="11">
        <v>3.89</v>
      </c>
      <c r="H11" s="10">
        <v>47.9</v>
      </c>
      <c r="I11" s="10">
        <v>0</v>
      </c>
      <c r="J11" s="11">
        <v>7.16</v>
      </c>
      <c r="K11" s="12">
        <v>38.000000000000256</v>
      </c>
      <c r="L11" s="13">
        <v>0.93759999999999988</v>
      </c>
      <c r="M11" s="13">
        <v>1.1825000000000001</v>
      </c>
      <c r="N11" s="12">
        <v>2.226</v>
      </c>
      <c r="O11" s="12">
        <v>4.4033999999999995</v>
      </c>
      <c r="P11" s="14">
        <f t="shared" si="0"/>
        <v>5.6062579281183922</v>
      </c>
      <c r="Q11" s="10">
        <v>18</v>
      </c>
    </row>
    <row r="12" spans="1:17" x14ac:dyDescent="0.25">
      <c r="A12" s="6">
        <v>10</v>
      </c>
      <c r="B12" s="7" t="s">
        <v>12</v>
      </c>
      <c r="C12" s="7" t="s">
        <v>39</v>
      </c>
      <c r="D12" s="8">
        <v>46204</v>
      </c>
      <c r="E12" s="9">
        <v>28.7</v>
      </c>
      <c r="F12" s="10">
        <v>14780</v>
      </c>
      <c r="G12" s="11">
        <v>6.73</v>
      </c>
      <c r="H12" s="10">
        <v>87</v>
      </c>
      <c r="I12" s="10">
        <v>0</v>
      </c>
      <c r="J12" s="11">
        <v>7.56</v>
      </c>
      <c r="K12" s="12">
        <v>24.666666666666913</v>
      </c>
      <c r="L12" s="13">
        <v>0.1311219512195122</v>
      </c>
      <c r="M12" s="13">
        <v>0.52029999999999998</v>
      </c>
      <c r="N12" s="12">
        <v>0.89039999999999997</v>
      </c>
      <c r="O12" s="12">
        <v>8.5919999999999987</v>
      </c>
      <c r="P12" s="14">
        <f t="shared" si="0"/>
        <v>18.224870267153563</v>
      </c>
      <c r="Q12" s="10">
        <v>25</v>
      </c>
    </row>
    <row r="13" spans="1:17" x14ac:dyDescent="0.25">
      <c r="A13" s="6">
        <v>11</v>
      </c>
      <c r="B13" s="7" t="s">
        <v>13</v>
      </c>
      <c r="C13" s="7" t="s">
        <v>38</v>
      </c>
      <c r="D13" s="8">
        <v>46204</v>
      </c>
      <c r="E13" s="9">
        <v>27.1</v>
      </c>
      <c r="F13" s="10">
        <v>257.3</v>
      </c>
      <c r="G13" s="11">
        <v>6.1</v>
      </c>
      <c r="H13" s="10">
        <v>75.8</v>
      </c>
      <c r="I13" s="10">
        <v>0</v>
      </c>
      <c r="J13" s="11">
        <v>7.94</v>
      </c>
      <c r="K13" s="12">
        <v>3.4285714285710509</v>
      </c>
      <c r="L13" s="13">
        <v>7.8848000000000001E-2</v>
      </c>
      <c r="M13" s="13">
        <v>0</v>
      </c>
      <c r="N13" s="12">
        <v>2.8937999999999997</v>
      </c>
      <c r="O13" s="12">
        <v>0.42959999999999998</v>
      </c>
      <c r="P13" s="14" t="s">
        <v>42</v>
      </c>
      <c r="Q13" s="10">
        <v>115</v>
      </c>
    </row>
    <row r="14" spans="1:17" x14ac:dyDescent="0.25">
      <c r="A14" s="6">
        <v>12</v>
      </c>
      <c r="B14" s="7" t="s">
        <v>14</v>
      </c>
      <c r="C14" s="7" t="s">
        <v>38</v>
      </c>
      <c r="D14" s="8">
        <v>46204</v>
      </c>
      <c r="E14" s="9">
        <v>27.6</v>
      </c>
      <c r="F14" s="10">
        <v>304</v>
      </c>
      <c r="G14" s="11">
        <v>3.75</v>
      </c>
      <c r="H14" s="10">
        <v>46.5</v>
      </c>
      <c r="I14" s="10">
        <v>33</v>
      </c>
      <c r="J14" s="11">
        <v>7.59</v>
      </c>
      <c r="K14" s="12">
        <v>5.5714285714282754</v>
      </c>
      <c r="L14" s="13">
        <v>0.17113599999999998</v>
      </c>
      <c r="M14" s="13">
        <v>0</v>
      </c>
      <c r="N14" s="12">
        <v>0.89039999999999997</v>
      </c>
      <c r="O14" s="12">
        <v>0.42959999999999998</v>
      </c>
      <c r="P14" s="14" t="s">
        <v>42</v>
      </c>
      <c r="Q14" s="10">
        <v>100</v>
      </c>
    </row>
    <row r="15" spans="1:17" x14ac:dyDescent="0.25">
      <c r="A15" s="6">
        <v>13</v>
      </c>
      <c r="B15" s="7" t="s">
        <v>15</v>
      </c>
      <c r="C15" s="7" t="s">
        <v>39</v>
      </c>
      <c r="D15" s="8">
        <v>46204</v>
      </c>
      <c r="E15" s="9">
        <v>29.9</v>
      </c>
      <c r="F15" s="10">
        <v>9400</v>
      </c>
      <c r="G15" s="11">
        <v>8.0500000000000007</v>
      </c>
      <c r="H15" s="10">
        <v>106</v>
      </c>
      <c r="I15" s="10">
        <v>0</v>
      </c>
      <c r="J15" s="11">
        <v>7.95</v>
      </c>
      <c r="K15" s="12">
        <v>49.454545454546462</v>
      </c>
      <c r="L15" s="13">
        <v>1.0393599999999998</v>
      </c>
      <c r="M15" s="13">
        <v>1.1825000000000001</v>
      </c>
      <c r="N15" s="12">
        <v>2.8937999999999997</v>
      </c>
      <c r="O15" s="12">
        <v>2.7923999999999998</v>
      </c>
      <c r="P15" s="14">
        <f t="shared" si="0"/>
        <v>4.8086257928118386</v>
      </c>
      <c r="Q15" s="10">
        <v>19</v>
      </c>
    </row>
    <row r="16" spans="1:17" x14ac:dyDescent="0.25">
      <c r="A16" s="6">
        <v>14</v>
      </c>
      <c r="B16" s="7" t="s">
        <v>16</v>
      </c>
      <c r="C16" s="7" t="s">
        <v>39</v>
      </c>
      <c r="D16" s="8">
        <v>46204</v>
      </c>
      <c r="E16" s="9">
        <v>29.5</v>
      </c>
      <c r="F16" s="10">
        <v>3399</v>
      </c>
      <c r="G16" s="13">
        <v>6.81</v>
      </c>
      <c r="H16" s="10">
        <v>89.4</v>
      </c>
      <c r="I16" s="10">
        <v>0</v>
      </c>
      <c r="J16" s="11">
        <v>7.87</v>
      </c>
      <c r="K16" s="12">
        <v>32.666666666664554</v>
      </c>
      <c r="L16" s="13">
        <v>0.16332151898734176</v>
      </c>
      <c r="M16" s="13">
        <v>3.1217999999999999</v>
      </c>
      <c r="N16" s="12">
        <v>2.6711999999999998</v>
      </c>
      <c r="O16" s="12">
        <v>0.53699999999999992</v>
      </c>
      <c r="P16" s="14">
        <f t="shared" si="0"/>
        <v>1.0276763405727465</v>
      </c>
      <c r="Q16" s="10">
        <v>28</v>
      </c>
    </row>
    <row r="17" spans="1:17" x14ac:dyDescent="0.25">
      <c r="A17" s="6">
        <v>15</v>
      </c>
      <c r="B17" s="7" t="s">
        <v>17</v>
      </c>
      <c r="C17" s="7" t="s">
        <v>37</v>
      </c>
      <c r="D17" s="8">
        <v>46204</v>
      </c>
      <c r="E17" s="9">
        <v>23.6</v>
      </c>
      <c r="F17" s="10">
        <v>499</v>
      </c>
      <c r="G17" s="13">
        <v>5.86</v>
      </c>
      <c r="H17" s="10">
        <v>68.400000000000006</v>
      </c>
      <c r="I17" s="10">
        <v>0</v>
      </c>
      <c r="J17" s="11">
        <v>7.68</v>
      </c>
      <c r="K17" s="12">
        <v>2.7999999999996916</v>
      </c>
      <c r="L17" s="13">
        <v>0.26879999999999998</v>
      </c>
      <c r="M17" s="13">
        <v>0.33110000000000001</v>
      </c>
      <c r="N17" s="12">
        <v>12.0204</v>
      </c>
      <c r="O17" s="12">
        <v>0.32219999999999999</v>
      </c>
      <c r="P17" s="14">
        <f t="shared" si="0"/>
        <v>37.277559649652673</v>
      </c>
      <c r="Q17" s="10">
        <v>86</v>
      </c>
    </row>
    <row r="18" spans="1:17" x14ac:dyDescent="0.25">
      <c r="A18" s="6">
        <v>16</v>
      </c>
      <c r="B18" s="7" t="s">
        <v>18</v>
      </c>
      <c r="C18" s="7" t="s">
        <v>38</v>
      </c>
      <c r="D18" s="8">
        <v>46204</v>
      </c>
      <c r="E18" s="9">
        <v>27.2</v>
      </c>
      <c r="F18" s="10">
        <v>977</v>
      </c>
      <c r="G18" s="13">
        <v>5.28</v>
      </c>
      <c r="H18" s="10">
        <v>67.7</v>
      </c>
      <c r="I18" s="10">
        <v>0</v>
      </c>
      <c r="J18" s="11">
        <v>8.1999999999999993</v>
      </c>
      <c r="K18" s="12">
        <v>19.907407407406243</v>
      </c>
      <c r="L18" s="13">
        <v>0.41932800000000003</v>
      </c>
      <c r="M18" s="13">
        <v>3.9258999999999999</v>
      </c>
      <c r="N18" s="12">
        <v>2.4485999999999999</v>
      </c>
      <c r="O18" s="12">
        <v>0.75180000000000002</v>
      </c>
      <c r="P18" s="14">
        <f t="shared" si="0"/>
        <v>0.81520160982195167</v>
      </c>
      <c r="Q18" s="10">
        <v>28</v>
      </c>
    </row>
    <row r="19" spans="1:17" x14ac:dyDescent="0.25">
      <c r="A19" s="6">
        <v>17</v>
      </c>
      <c r="B19" s="7" t="s">
        <v>19</v>
      </c>
      <c r="C19" s="7" t="s">
        <v>38</v>
      </c>
      <c r="D19" s="8">
        <v>46204</v>
      </c>
      <c r="E19" s="9">
        <v>27</v>
      </c>
      <c r="F19" s="10">
        <v>291</v>
      </c>
      <c r="G19" s="11">
        <v>5.18</v>
      </c>
      <c r="H19" s="10">
        <v>63.5</v>
      </c>
      <c r="I19" s="10">
        <v>0</v>
      </c>
      <c r="J19" s="11">
        <v>7.48</v>
      </c>
      <c r="K19" s="12">
        <v>3.2857142857155104</v>
      </c>
      <c r="L19" s="13">
        <v>0.50176000000000009</v>
      </c>
      <c r="M19" s="13">
        <v>0</v>
      </c>
      <c r="N19" s="12">
        <v>14.2464</v>
      </c>
      <c r="O19" s="12">
        <v>7.0884</v>
      </c>
      <c r="P19" s="14" t="s">
        <v>42</v>
      </c>
      <c r="Q19" s="10">
        <v>90</v>
      </c>
    </row>
    <row r="20" spans="1:17" x14ac:dyDescent="0.25">
      <c r="A20" s="6">
        <v>18</v>
      </c>
      <c r="B20" s="7" t="s">
        <v>20</v>
      </c>
      <c r="C20" s="7" t="s">
        <v>37</v>
      </c>
      <c r="D20" s="8">
        <v>46204</v>
      </c>
      <c r="E20" s="9" t="s">
        <v>42</v>
      </c>
      <c r="F20" s="10" t="s">
        <v>42</v>
      </c>
      <c r="G20" s="11" t="s">
        <v>42</v>
      </c>
      <c r="H20" s="11" t="s">
        <v>42</v>
      </c>
      <c r="I20" s="11" t="s">
        <v>42</v>
      </c>
      <c r="J20" s="11" t="s">
        <v>42</v>
      </c>
      <c r="K20" s="11" t="s">
        <v>42</v>
      </c>
      <c r="L20" s="11" t="s">
        <v>42</v>
      </c>
      <c r="M20" s="11" t="s">
        <v>42</v>
      </c>
      <c r="N20" s="11" t="s">
        <v>42</v>
      </c>
      <c r="O20" s="11" t="s">
        <v>42</v>
      </c>
      <c r="P20" s="14" t="s">
        <v>42</v>
      </c>
      <c r="Q20" s="10" t="s">
        <v>42</v>
      </c>
    </row>
    <row r="21" spans="1:17" x14ac:dyDescent="0.25">
      <c r="A21" s="6">
        <v>19</v>
      </c>
      <c r="B21" s="7" t="s">
        <v>21</v>
      </c>
      <c r="C21" s="7" t="s">
        <v>39</v>
      </c>
      <c r="D21" s="8">
        <v>46204</v>
      </c>
      <c r="E21" s="9">
        <v>30.3</v>
      </c>
      <c r="F21" s="10">
        <v>1944</v>
      </c>
      <c r="G21" s="11">
        <v>7.69</v>
      </c>
      <c r="H21" s="10">
        <v>102</v>
      </c>
      <c r="I21" s="10">
        <v>0</v>
      </c>
      <c r="J21" s="11">
        <v>7.97</v>
      </c>
      <c r="K21" s="12">
        <v>17.142857142855256</v>
      </c>
      <c r="L21" s="13">
        <v>0.44620800000000005</v>
      </c>
      <c r="M21" s="13">
        <v>0.70950000000000002</v>
      </c>
      <c r="N21" s="12">
        <v>1.5582</v>
      </c>
      <c r="O21" s="12">
        <v>0.75180000000000002</v>
      </c>
      <c r="P21" s="14">
        <f t="shared" ref="P21:P30" si="1">(N21+O21)/M21</f>
        <v>3.2558139534883721</v>
      </c>
      <c r="Q21" s="10">
        <v>31</v>
      </c>
    </row>
    <row r="22" spans="1:17" x14ac:dyDescent="0.25">
      <c r="A22" s="6">
        <v>20</v>
      </c>
      <c r="B22" s="7" t="s">
        <v>22</v>
      </c>
      <c r="C22" s="7" t="s">
        <v>38</v>
      </c>
      <c r="D22" s="8">
        <v>46204</v>
      </c>
      <c r="E22" s="9">
        <v>29.3</v>
      </c>
      <c r="F22" s="10">
        <v>220</v>
      </c>
      <c r="G22" s="11">
        <v>8.91</v>
      </c>
      <c r="H22" s="10">
        <v>117</v>
      </c>
      <c r="I22" s="10">
        <v>66</v>
      </c>
      <c r="J22" s="11">
        <v>8.56</v>
      </c>
      <c r="K22" s="12">
        <v>15.333333333333124</v>
      </c>
      <c r="L22" s="13">
        <v>5.3669035532994916E-2</v>
      </c>
      <c r="M22" s="13">
        <v>0</v>
      </c>
      <c r="N22" s="12">
        <v>0</v>
      </c>
      <c r="O22" s="12">
        <v>0.85919999999999996</v>
      </c>
      <c r="P22" s="14" t="s">
        <v>42</v>
      </c>
      <c r="Q22" s="10">
        <v>68</v>
      </c>
    </row>
    <row r="23" spans="1:17" x14ac:dyDescent="0.25">
      <c r="A23" s="6">
        <v>21</v>
      </c>
      <c r="B23" s="7" t="s">
        <v>23</v>
      </c>
      <c r="C23" s="7" t="s">
        <v>37</v>
      </c>
      <c r="D23" s="8">
        <v>46204</v>
      </c>
      <c r="E23" s="9">
        <v>23.2</v>
      </c>
      <c r="F23" s="10">
        <v>62</v>
      </c>
      <c r="G23" s="11">
        <v>6.12</v>
      </c>
      <c r="H23" s="10">
        <v>71.400000000000006</v>
      </c>
      <c r="I23" s="10">
        <v>0</v>
      </c>
      <c r="J23" s="11">
        <v>6.36</v>
      </c>
      <c r="K23" s="12">
        <v>4.0000000000004476</v>
      </c>
      <c r="L23" s="13">
        <v>0.16924444444444442</v>
      </c>
      <c r="M23" s="13">
        <v>0.47300000000000003</v>
      </c>
      <c r="N23" s="12">
        <v>10.239599999999999</v>
      </c>
      <c r="O23" s="12">
        <v>0</v>
      </c>
      <c r="P23" s="14">
        <f t="shared" si="1"/>
        <v>21.648202959830865</v>
      </c>
      <c r="Q23" s="10">
        <v>120</v>
      </c>
    </row>
    <row r="24" spans="1:17" x14ac:dyDescent="0.25">
      <c r="A24" s="6">
        <v>22</v>
      </c>
      <c r="B24" s="7" t="s">
        <v>24</v>
      </c>
      <c r="C24" s="7" t="s">
        <v>37</v>
      </c>
      <c r="D24" s="8">
        <v>46204</v>
      </c>
      <c r="E24" s="9">
        <v>22.5</v>
      </c>
      <c r="F24" s="10">
        <v>536</v>
      </c>
      <c r="G24" s="11">
        <v>5.64</v>
      </c>
      <c r="H24" s="10">
        <v>65</v>
      </c>
      <c r="I24" s="10">
        <v>0</v>
      </c>
      <c r="J24" s="11">
        <v>7.52</v>
      </c>
      <c r="K24" s="12">
        <v>8.2999999999993079</v>
      </c>
      <c r="L24" s="13">
        <v>0.216832</v>
      </c>
      <c r="M24" s="13">
        <v>0.52029999999999998</v>
      </c>
      <c r="N24" s="12">
        <v>9.7943999999999996</v>
      </c>
      <c r="O24" s="12">
        <v>1.9331999999999998</v>
      </c>
      <c r="P24" s="14">
        <f t="shared" si="1"/>
        <v>22.540073034787621</v>
      </c>
      <c r="Q24" s="10">
        <v>51</v>
      </c>
    </row>
    <row r="25" spans="1:17" x14ac:dyDescent="0.25">
      <c r="A25" s="6">
        <v>23</v>
      </c>
      <c r="B25" s="7" t="s">
        <v>21</v>
      </c>
      <c r="C25" s="7" t="s">
        <v>39</v>
      </c>
      <c r="D25" s="8">
        <v>46204</v>
      </c>
      <c r="E25" s="9">
        <v>28.7</v>
      </c>
      <c r="F25" s="10">
        <v>8770</v>
      </c>
      <c r="G25" s="11">
        <v>6.77</v>
      </c>
      <c r="H25" s="10">
        <v>87.5</v>
      </c>
      <c r="I25" s="10">
        <v>0</v>
      </c>
      <c r="J25" s="11">
        <v>7.64</v>
      </c>
      <c r="K25" s="12">
        <v>35.714285714284955</v>
      </c>
      <c r="L25" s="13">
        <v>0.4032</v>
      </c>
      <c r="M25" s="13">
        <v>1.3244</v>
      </c>
      <c r="N25" s="12">
        <v>6.6779999999999999</v>
      </c>
      <c r="O25" s="12">
        <v>2.6850000000000001</v>
      </c>
      <c r="P25" s="14">
        <f t="shared" si="1"/>
        <v>7.0696164300815463</v>
      </c>
      <c r="Q25" s="10">
        <v>23</v>
      </c>
    </row>
    <row r="26" spans="1:17" x14ac:dyDescent="0.25">
      <c r="A26" s="6">
        <v>24</v>
      </c>
      <c r="B26" s="7" t="s">
        <v>25</v>
      </c>
      <c r="C26" s="7" t="s">
        <v>37</v>
      </c>
      <c r="D26" s="8">
        <v>46204</v>
      </c>
      <c r="E26" s="9">
        <v>26.6</v>
      </c>
      <c r="F26" s="10">
        <v>1452</v>
      </c>
      <c r="G26" s="11">
        <v>6.27</v>
      </c>
      <c r="H26" s="10">
        <v>76.599999999999994</v>
      </c>
      <c r="I26" s="10">
        <v>0</v>
      </c>
      <c r="J26" s="11">
        <v>8.5299999999999994</v>
      </c>
      <c r="K26" s="12">
        <v>1.6585365853663212</v>
      </c>
      <c r="L26" s="13">
        <v>0.13993707865168539</v>
      </c>
      <c r="M26" s="13">
        <v>4.5407999999999999</v>
      </c>
      <c r="N26" s="12">
        <v>31.386599999999998</v>
      </c>
      <c r="O26" s="12">
        <v>6.6587999999999994</v>
      </c>
      <c r="P26" s="14">
        <f t="shared" si="1"/>
        <v>8.3785676532769564</v>
      </c>
      <c r="Q26" s="10">
        <v>120</v>
      </c>
    </row>
    <row r="27" spans="1:17" x14ac:dyDescent="0.25">
      <c r="B27" s="3" t="s">
        <v>26</v>
      </c>
      <c r="D27" s="8"/>
      <c r="E27" s="15">
        <f t="shared" ref="E27:J27" si="2">AVERAGE(E3:E26)</f>
        <v>26.613043478260874</v>
      </c>
      <c r="F27" s="16">
        <f t="shared" si="2"/>
        <v>2549.6521739130435</v>
      </c>
      <c r="G27" s="17">
        <f t="shared" si="2"/>
        <v>6.3386956521739126</v>
      </c>
      <c r="H27" s="16">
        <f t="shared" si="2"/>
        <v>79.234782608695653</v>
      </c>
      <c r="I27" s="16">
        <f t="shared" si="2"/>
        <v>17.217391304347824</v>
      </c>
      <c r="J27" s="17">
        <f t="shared" si="2"/>
        <v>7.7086956521739145</v>
      </c>
      <c r="K27" s="15">
        <f>AVERAGE(K3:K26)</f>
        <v>13.811139006956719</v>
      </c>
      <c r="L27" s="17">
        <f t="shared" ref="L27:Q27" si="3">AVERAGE(L3:L26)</f>
        <v>0.34903005290982742</v>
      </c>
      <c r="M27" s="17">
        <f t="shared" si="3"/>
        <v>1.0364869565217389</v>
      </c>
      <c r="N27" s="15">
        <f t="shared" si="3"/>
        <v>8.5942956521739102</v>
      </c>
      <c r="O27" s="15">
        <f t="shared" si="3"/>
        <v>2.0406000000000004</v>
      </c>
      <c r="P27" s="18">
        <f t="shared" si="1"/>
        <v>10.260520487264673</v>
      </c>
      <c r="Q27" s="16">
        <f t="shared" si="3"/>
        <v>72.217391304347828</v>
      </c>
    </row>
    <row r="28" spans="1:17" x14ac:dyDescent="0.25">
      <c r="B28" s="3" t="s">
        <v>27</v>
      </c>
      <c r="E28" s="15">
        <f>AVERAGE(E3,E4,E5,E8,E9,E17,E20,E23,E24)</f>
        <v>23.2</v>
      </c>
      <c r="F28" s="16">
        <f>AVERAGE(F3,F4,F5,F8,F9,F17,F20,F23,F24)</f>
        <v>439.47500000000002</v>
      </c>
      <c r="G28" s="17">
        <f>AVERAGE(G3,G4,G5,G8,G9,G17,G20,G23,G24)</f>
        <v>5.6437499999999998</v>
      </c>
      <c r="H28" s="16">
        <f t="shared" ref="H28:N28" si="4">AVERAGE(H3,H4,H5,H8,H9,H17,H20,H23,H24)</f>
        <v>65.375</v>
      </c>
      <c r="I28" s="16">
        <f t="shared" si="4"/>
        <v>28.875</v>
      </c>
      <c r="J28" s="17">
        <f>AVERAGE(J3,J4,J5,J8,J9,J17,J20,J23,J24)</f>
        <v>7.3025000000000002</v>
      </c>
      <c r="K28" s="15">
        <f>AVERAGE(K3,K4,K5,K8,K9,K17,K20,K23,K24)</f>
        <v>4.5624999999998028</v>
      </c>
      <c r="L28" s="17">
        <f t="shared" si="4"/>
        <v>0.19329955555555553</v>
      </c>
      <c r="M28" s="17">
        <f t="shared" si="4"/>
        <v>0.43161249999999995</v>
      </c>
      <c r="N28" s="15">
        <f t="shared" si="4"/>
        <v>12.521249999999998</v>
      </c>
      <c r="O28" s="15">
        <f>AVERAGE(O3,O4,O5,O8,O9,O17,O20,O23,O24)</f>
        <v>1.0202999999999998</v>
      </c>
      <c r="P28" s="18">
        <f t="shared" si="1"/>
        <v>31.374323032812995</v>
      </c>
      <c r="Q28" s="16">
        <f>AVERAGE(Q3,Q4,Q5,Q8,Q9,Q17,Q20,Q23,Q24)</f>
        <v>99.5</v>
      </c>
    </row>
    <row r="29" spans="1:17" x14ac:dyDescent="0.25">
      <c r="B29" s="3" t="s">
        <v>28</v>
      </c>
      <c r="E29" s="15">
        <f t="shared" ref="E29:J29" si="5">AVERAGE(E6,E7,E10,E13,E14,E18,E19,E22)</f>
        <v>28.362500000000001</v>
      </c>
      <c r="F29" s="16">
        <f t="shared" si="5"/>
        <v>325.14999999999998</v>
      </c>
      <c r="G29" s="17">
        <f t="shared" si="5"/>
        <v>6.8037500000000009</v>
      </c>
      <c r="H29" s="16">
        <f t="shared" si="5"/>
        <v>87.875</v>
      </c>
      <c r="I29" s="16">
        <f t="shared" si="5"/>
        <v>20.625</v>
      </c>
      <c r="J29" s="17">
        <f t="shared" si="5"/>
        <v>8.0250000000000004</v>
      </c>
      <c r="K29" s="15">
        <f>AVERAGE(K6,K7,K10,K13,K14,K18,K19,K22)</f>
        <v>10.231579866202665</v>
      </c>
      <c r="L29" s="17">
        <f t="shared" ref="L29:O29" si="6">AVERAGE(L6,L7,L10,L13,L14,L18,L19,L22)</f>
        <v>0.40256827795288069</v>
      </c>
      <c r="M29" s="17">
        <f t="shared" si="6"/>
        <v>0.9755625</v>
      </c>
      <c r="N29" s="15">
        <f>AVERAGE(N6,N7,N10,N13,N14,N18,N19,N22)</f>
        <v>6.1493250000000002</v>
      </c>
      <c r="O29" s="15">
        <f t="shared" si="6"/>
        <v>1.5438749999999999</v>
      </c>
      <c r="P29" s="18">
        <f t="shared" si="1"/>
        <v>7.8859119738612335</v>
      </c>
      <c r="Q29" s="16">
        <f>AVERAGE(Q6,Q7,Q10,Q13,Q14,Q18,Q19,Q22)</f>
        <v>75.125</v>
      </c>
    </row>
    <row r="30" spans="1:17" x14ac:dyDescent="0.25">
      <c r="B30" s="3" t="s">
        <v>29</v>
      </c>
      <c r="E30" s="15">
        <f>AVERAGE(E11,E12,E16,E15,E21,E25)</f>
        <v>28.833333333333332</v>
      </c>
      <c r="F30" s="16">
        <f>AVERAGE(F11,F12,F16,F15,F21,F25)</f>
        <v>8512.1666666666661</v>
      </c>
      <c r="G30" s="17">
        <f>AVERAGE(G11,G12,G16,G15,G21,G25)</f>
        <v>6.6566666666666663</v>
      </c>
      <c r="H30" s="16">
        <f t="shared" ref="H30:Q30" si="7">AVERAGE(H11,H12,H16,H15,H21,H25)</f>
        <v>86.633333333333326</v>
      </c>
      <c r="I30" s="16">
        <f t="shared" si="7"/>
        <v>0</v>
      </c>
      <c r="J30" s="17">
        <f>AVERAGE(J11,J12,J16,J15,J21,J25)</f>
        <v>7.6916666666666664</v>
      </c>
      <c r="K30" s="15">
        <f>AVERAGE(K11,K12,K16,K15,K21,K25)</f>
        <v>32.940836940836398</v>
      </c>
      <c r="L30" s="17">
        <f t="shared" si="7"/>
        <v>0.52013524503447561</v>
      </c>
      <c r="M30" s="17">
        <f t="shared" si="7"/>
        <v>1.3401666666666667</v>
      </c>
      <c r="N30" s="15">
        <f t="shared" si="7"/>
        <v>2.8195999999999999</v>
      </c>
      <c r="O30" s="15">
        <f t="shared" si="7"/>
        <v>3.2935999999999996</v>
      </c>
      <c r="P30" s="18">
        <f t="shared" si="1"/>
        <v>4.5615221987314998</v>
      </c>
      <c r="Q30" s="16">
        <f t="shared" si="7"/>
        <v>24</v>
      </c>
    </row>
    <row r="32" spans="1:17" x14ac:dyDescent="0.25">
      <c r="B32" s="7" t="s">
        <v>30</v>
      </c>
      <c r="C32" s="7"/>
      <c r="D32" s="7"/>
      <c r="F32" s="7" t="s">
        <v>44</v>
      </c>
      <c r="G32" s="7"/>
      <c r="H32" s="7"/>
    </row>
    <row r="33" spans="2:8" x14ac:dyDescent="0.25">
      <c r="B33" s="7" t="s">
        <v>31</v>
      </c>
      <c r="C33" s="7"/>
      <c r="D33" s="7"/>
      <c r="E33" s="7"/>
      <c r="F33" s="7" t="s">
        <v>45</v>
      </c>
      <c r="G33" s="7"/>
      <c r="H33" s="7"/>
    </row>
    <row r="34" spans="2:8" x14ac:dyDescent="0.25">
      <c r="B34" s="7" t="s">
        <v>32</v>
      </c>
      <c r="C34" s="7"/>
      <c r="D34" s="7"/>
      <c r="E34" s="7"/>
      <c r="F34" s="7" t="s">
        <v>46</v>
      </c>
      <c r="G34" s="7"/>
      <c r="H34" s="7"/>
    </row>
    <row r="35" spans="2:8" x14ac:dyDescent="0.25">
      <c r="B35" s="7" t="s">
        <v>33</v>
      </c>
      <c r="C35" s="7"/>
      <c r="D35" s="7"/>
      <c r="E35" s="7"/>
      <c r="F35" s="7" t="s">
        <v>47</v>
      </c>
      <c r="G35" s="7"/>
      <c r="H35" s="7"/>
    </row>
    <row r="36" spans="2:8" x14ac:dyDescent="0.25">
      <c r="B36" s="7" t="s">
        <v>34</v>
      </c>
      <c r="C36" s="7"/>
      <c r="D36" s="7"/>
      <c r="E36" s="7"/>
      <c r="F36" s="7" t="s">
        <v>48</v>
      </c>
      <c r="G36" s="7"/>
      <c r="H36" s="7"/>
    </row>
    <row r="37" spans="2:8" x14ac:dyDescent="0.25">
      <c r="B37" s="7" t="s">
        <v>35</v>
      </c>
      <c r="C37" s="7"/>
      <c r="D37" s="7"/>
      <c r="E37" s="7"/>
      <c r="F37" s="7" t="s">
        <v>49</v>
      </c>
      <c r="G37" s="7"/>
      <c r="H37" s="7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Leu, Cheryl</dc:creator>
  <cp:lastModifiedBy>Leu, Cheryl</cp:lastModifiedBy>
  <dcterms:created xsi:type="dcterms:W3CDTF">2026-08-06T20:35:12Z</dcterms:created>
  <dcterms:modified xsi:type="dcterms:W3CDTF">2026-08-06T20:36:05Z</dcterms:modified>
</cp:coreProperties>
</file>