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medu.sharepoint.com/sites/KECK-KeckLab/Shared Documents/General/CCA/Data/xls for web/"/>
    </mc:Choice>
  </mc:AlternateContent>
  <xr:revisionPtr revIDLastSave="564" documentId="8_{C74D0645-6B09-47CF-A9CC-2694640A8C8E}" xr6:coauthVersionLast="47" xr6:coauthVersionMax="47" xr10:uidLastSave="{159CECD0-071F-4B0C-9EF6-89C047E08918}"/>
  <bookViews>
    <workbookView xWindow="28680" yWindow="-120" windowWidth="29040" windowHeight="17520" xr2:uid="{2E0DCE5D-6316-46EF-B4FC-6BD613BC6500}"/>
  </bookViews>
  <sheets>
    <sheet name="Final She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2" l="1"/>
  <c r="O30" i="2"/>
  <c r="N30" i="2"/>
  <c r="M30" i="2"/>
  <c r="L30" i="2"/>
  <c r="K30" i="2"/>
  <c r="J30" i="2"/>
  <c r="I30" i="2"/>
  <c r="H30" i="2"/>
  <c r="G30" i="2"/>
  <c r="F30" i="2"/>
  <c r="E30" i="2"/>
  <c r="Q29" i="2"/>
  <c r="O29" i="2"/>
  <c r="N29" i="2"/>
  <c r="M29" i="2"/>
  <c r="L29" i="2"/>
  <c r="K29" i="2"/>
  <c r="J29" i="2"/>
  <c r="I29" i="2"/>
  <c r="H29" i="2"/>
  <c r="G29" i="2"/>
  <c r="F29" i="2"/>
  <c r="E29" i="2"/>
  <c r="Q28" i="2"/>
  <c r="O28" i="2"/>
  <c r="N28" i="2"/>
  <c r="M28" i="2"/>
  <c r="L28" i="2"/>
  <c r="K28" i="2"/>
  <c r="J28" i="2"/>
  <c r="I28" i="2"/>
  <c r="H28" i="2"/>
  <c r="G28" i="2"/>
  <c r="F28" i="2"/>
  <c r="E28" i="2"/>
  <c r="Q27" i="2"/>
  <c r="O27" i="2"/>
  <c r="N27" i="2"/>
  <c r="M27" i="2"/>
  <c r="L27" i="2"/>
  <c r="K27" i="2"/>
  <c r="J27" i="2"/>
  <c r="I27" i="2"/>
  <c r="H27" i="2"/>
  <c r="G27" i="2"/>
  <c r="F27" i="2"/>
  <c r="E27" i="2"/>
  <c r="P26" i="2"/>
  <c r="P25" i="2"/>
  <c r="P24" i="2"/>
  <c r="P23" i="2"/>
  <c r="P22" i="2"/>
  <c r="P21" i="2"/>
  <c r="P19" i="2"/>
  <c r="P18" i="2"/>
  <c r="P17" i="2"/>
  <c r="P16" i="2"/>
  <c r="P15" i="2"/>
  <c r="P14" i="2"/>
  <c r="P13" i="2"/>
  <c r="P12" i="2"/>
  <c r="P11" i="2"/>
  <c r="P30" i="2" s="1"/>
  <c r="P10" i="2"/>
  <c r="P9" i="2"/>
  <c r="P8" i="2"/>
  <c r="P28" i="2" s="1"/>
  <c r="P7" i="2"/>
  <c r="P6" i="2"/>
  <c r="P27" i="2" s="1"/>
  <c r="P5" i="2"/>
  <c r="P4" i="2"/>
  <c r="P3" i="2"/>
  <c r="P29" i="2" l="1"/>
</calcChain>
</file>

<file path=xl/sharedStrings.xml><?xml version="1.0" encoding="utf-8"?>
<sst xmlns="http://schemas.openxmlformats.org/spreadsheetml/2006/main" count="95" uniqueCount="62">
  <si>
    <t xml:space="preserve">Site </t>
  </si>
  <si>
    <t>Location</t>
  </si>
  <si>
    <t>Water Type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</si>
  <si>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</si>
  <si>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</si>
  <si>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</si>
  <si>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</si>
  <si>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</si>
  <si>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</si>
  <si>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</si>
  <si>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</si>
  <si>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</si>
  <si>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</si>
  <si>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</si>
  <si>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</si>
  <si>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</si>
  <si>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</si>
  <si>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</si>
  <si>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</si>
  <si>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</si>
  <si>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</si>
  <si>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</si>
  <si>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</si>
  <si>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</si>
  <si>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Halfway Creek</t>
  </si>
  <si>
    <t>Kingsmill Pond</t>
  </si>
  <si>
    <t>Kingsmill Creek</t>
  </si>
  <si>
    <t>Bloody Ravine</t>
  </si>
  <si>
    <t xml:space="preserve">Colonial Williamsburg 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</si>
  <si>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</si>
  <si>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</si>
  <si>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</si>
  <si>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</si>
  <si>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</si>
  <si>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</si>
  <si>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</si>
  <si>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</si>
  <si>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</si>
  <si>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</si>
  <si>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</si>
  <si>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</si>
  <si>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</si>
  <si>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</si>
  <si>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.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</si>
  <si>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</si>
  <si>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</si>
  <si>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</si>
  <si>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</si>
  <si>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</si>
  <si>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</si>
  <si>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</si>
  <si>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</si>
  <si>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</si>
  <si>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</si>
  <si>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</si>
  <si>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</si>
  <si>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</si>
  <si>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</si>
  <si>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College Creek Alliance Water Quality Survey, July 2025</t>
  </si>
  <si>
    <t>Site 18 inaccessible due to Parkway road construction</t>
  </si>
  <si>
    <t>TSS--Suspended sediment in mg/L</t>
  </si>
  <si>
    <t>Secchi reading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</si>
</sst>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4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1B29F-1B80-4817-977E-3F03B3115CFB}">
  <dimension ref="A1:R37"/>
  <sheetViews>
    <sheetView tabSelected="1" workbookViewId="0">
      <selection activeCell="T21" sqref="T21"/>
    </sheetView>
  </sheetViews>
  <sheetFormatPr defaultRowHeight="15" x14ac:dyDescent="0.25"/>
  <cols>
    <col min="2" max="2" width="12.140625" customWidth="1"/>
  </cols>
  <sheetData>
    <row r="1" spans="1:18" ht="15" customHeight="1" x14ac:dyDescent="0.25">
      <c r="A1" s="19" t="s">
        <v>58</v>
      </c>
      <c r="B1" s="19"/>
      <c r="C1" s="19"/>
      <c r="D1" s="19"/>
      <c r="E1" s="19"/>
      <c r="F1" s="19"/>
      <c r="N1" s="1"/>
    </row>
    <row r="2" spans="1:18" x14ac:dyDescent="0.25">
      <c r="A2" s="2" t="s">
        <v>0</v>
      </c>
      <c r="B2" s="2" t="s">
        <v>1</v>
      </c>
      <c r="C2" s="3" t="s">
        <v>2</v>
      </c>
      <c r="D2" s="4" t="s">
        <v>29</v>
      </c>
      <c r="E2" s="4" t="s">
        <v>30</v>
      </c>
      <c r="F2" s="4" t="s">
        <v>31</v>
      </c>
      <c r="G2" s="4" t="s">
        <v>32</v>
      </c>
      <c r="H2" s="4" t="s">
        <v>33</v>
      </c>
      <c r="I2" s="4" t="s">
        <v>34</v>
      </c>
      <c r="J2" s="4" t="s">
        <v>35</v>
      </c>
      <c r="K2" s="4" t="s">
        <v>36</v>
      </c>
      <c r="L2" s="4" t="s">
        <v>37</v>
      </c>
      <c r="M2" s="4" t="s">
        <v>38</v>
      </c>
      <c r="N2" s="4" t="s">
        <v>39</v>
      </c>
      <c r="O2" s="4" t="s">
        <v>40</v>
      </c>
      <c r="P2" s="4" t="s">
        <v>41</v>
      </c>
      <c r="Q2" s="4" t="s">
        <v>42</v>
      </c>
    </row>
    <row r="3" spans="1:18" x14ac:dyDescent="0.25">
      <c r="A3" s="5">
        <v>1</v>
      </c>
      <c r="B3" s="6" t="s">
        <v>3</v>
      </c>
      <c r="C3" s="6" t="s">
        <v>4</v>
      </c>
      <c r="D3" s="7">
        <v>45855</v>
      </c>
      <c r="E3" s="8">
        <v>25.1</v>
      </c>
      <c r="F3" s="9">
        <v>246</v>
      </c>
      <c r="G3" s="10">
        <v>7.1904000000000003</v>
      </c>
      <c r="H3" s="9">
        <v>86.688000000000017</v>
      </c>
      <c r="I3" s="9">
        <v>0</v>
      </c>
      <c r="J3" s="10">
        <v>6.75</v>
      </c>
      <c r="K3" s="11">
        <v>5.0000000000007816</v>
      </c>
      <c r="L3" s="12">
        <v>0.29892800000000003</v>
      </c>
      <c r="M3" s="12">
        <v>0.61599999999999999</v>
      </c>
      <c r="N3" s="11">
        <v>12.348000000000001</v>
      </c>
      <c r="O3" s="11">
        <v>0</v>
      </c>
      <c r="P3" s="13">
        <f>(N3+O3)/M3</f>
        <v>20.045454545454547</v>
      </c>
      <c r="Q3" s="9">
        <v>120</v>
      </c>
      <c r="R3" s="17"/>
    </row>
    <row r="4" spans="1:18" x14ac:dyDescent="0.25">
      <c r="A4" s="5">
        <v>2</v>
      </c>
      <c r="B4" s="6" t="s">
        <v>5</v>
      </c>
      <c r="C4" s="6" t="s">
        <v>4</v>
      </c>
      <c r="D4" s="7">
        <v>45855</v>
      </c>
      <c r="E4" s="8">
        <v>24.1</v>
      </c>
      <c r="F4" s="9">
        <v>261</v>
      </c>
      <c r="G4" s="10">
        <v>6.6304000000000007</v>
      </c>
      <c r="H4" s="9">
        <v>78.848000000000013</v>
      </c>
      <c r="I4" s="9">
        <v>66</v>
      </c>
      <c r="J4" s="10">
        <v>6.84</v>
      </c>
      <c r="K4" s="11">
        <v>4.4000000000004036</v>
      </c>
      <c r="L4" s="12">
        <v>0.25703999999999999</v>
      </c>
      <c r="M4" s="12">
        <v>0.79199999999999993</v>
      </c>
      <c r="N4" s="11">
        <v>9.8979999999999997</v>
      </c>
      <c r="O4" s="11">
        <v>0</v>
      </c>
      <c r="P4" s="13">
        <f t="shared" ref="P4:P26" si="0">(N4+O4)/M4</f>
        <v>12.497474747474747</v>
      </c>
      <c r="Q4" s="9">
        <v>93</v>
      </c>
      <c r="R4" s="17"/>
    </row>
    <row r="5" spans="1:18" x14ac:dyDescent="0.25">
      <c r="A5" s="5">
        <v>3</v>
      </c>
      <c r="B5" s="6" t="s">
        <v>6</v>
      </c>
      <c r="C5" s="6" t="s">
        <v>4</v>
      </c>
      <c r="D5" s="7">
        <v>45855</v>
      </c>
      <c r="E5" s="8">
        <v>25</v>
      </c>
      <c r="F5" s="9">
        <v>356</v>
      </c>
      <c r="G5" s="12">
        <v>6.6080000000000014</v>
      </c>
      <c r="H5" s="9">
        <v>79.744000000000014</v>
      </c>
      <c r="I5" s="9">
        <v>66</v>
      </c>
      <c r="J5" s="10">
        <v>6.91</v>
      </c>
      <c r="K5" s="11">
        <v>41.090909090910209</v>
      </c>
      <c r="L5" s="12">
        <v>0.97623272727272736</v>
      </c>
      <c r="M5" s="12">
        <v>1.012</v>
      </c>
      <c r="N5" s="11">
        <v>29.498000000000001</v>
      </c>
      <c r="O5" s="11">
        <v>0.85680000000000001</v>
      </c>
      <c r="P5" s="13">
        <f t="shared" si="0"/>
        <v>29.994861660079053</v>
      </c>
      <c r="Q5" s="9">
        <v>12</v>
      </c>
      <c r="R5" s="17"/>
    </row>
    <row r="6" spans="1:18" x14ac:dyDescent="0.25">
      <c r="A6" s="5">
        <v>4</v>
      </c>
      <c r="B6" s="6" t="s">
        <v>7</v>
      </c>
      <c r="C6" s="6" t="s">
        <v>8</v>
      </c>
      <c r="D6" s="7">
        <v>45855</v>
      </c>
      <c r="E6" s="8">
        <v>28.6</v>
      </c>
      <c r="F6" s="9">
        <v>262</v>
      </c>
      <c r="G6" s="10">
        <v>6.0480000000000009</v>
      </c>
      <c r="H6" s="9">
        <v>78.960000000000008</v>
      </c>
      <c r="I6" s="9">
        <v>0</v>
      </c>
      <c r="J6" s="10">
        <v>7.29</v>
      </c>
      <c r="K6" s="11">
        <v>2.595419847328297</v>
      </c>
      <c r="L6" s="12">
        <v>0.43021679389312983</v>
      </c>
      <c r="M6" s="12">
        <v>0.35199999999999998</v>
      </c>
      <c r="N6" s="11">
        <v>0</v>
      </c>
      <c r="O6" s="11">
        <v>0</v>
      </c>
      <c r="P6" s="13">
        <f t="shared" si="0"/>
        <v>0</v>
      </c>
      <c r="Q6" s="9">
        <v>96</v>
      </c>
      <c r="R6" s="17"/>
    </row>
    <row r="7" spans="1:18" x14ac:dyDescent="0.25">
      <c r="A7" s="5">
        <v>5</v>
      </c>
      <c r="B7" s="6" t="s">
        <v>9</v>
      </c>
      <c r="C7" s="6" t="s">
        <v>8</v>
      </c>
      <c r="D7" s="7">
        <v>45855</v>
      </c>
      <c r="E7" s="8">
        <v>26.3</v>
      </c>
      <c r="F7" s="9">
        <v>65</v>
      </c>
      <c r="G7" s="10">
        <v>2.2400000000000002</v>
      </c>
      <c r="H7" s="9">
        <v>27.776000000000003</v>
      </c>
      <c r="I7" s="9">
        <v>33</v>
      </c>
      <c r="J7" s="10">
        <v>5.84</v>
      </c>
      <c r="K7" s="11">
        <v>13.186813186811735</v>
      </c>
      <c r="L7" s="12">
        <v>1.7941538461538464</v>
      </c>
      <c r="M7" s="12">
        <v>0.39599999999999996</v>
      </c>
      <c r="N7" s="11">
        <v>0.29400000000000004</v>
      </c>
      <c r="O7" s="11">
        <v>5.5692000000000004</v>
      </c>
      <c r="P7" s="13">
        <f t="shared" si="0"/>
        <v>14.80606060606061</v>
      </c>
      <c r="Q7" s="9">
        <v>43</v>
      </c>
      <c r="R7" s="17"/>
    </row>
    <row r="8" spans="1:18" x14ac:dyDescent="0.25">
      <c r="A8" s="5">
        <v>6</v>
      </c>
      <c r="B8" s="6" t="s">
        <v>10</v>
      </c>
      <c r="C8" s="6" t="s">
        <v>4</v>
      </c>
      <c r="D8" s="7">
        <v>45855</v>
      </c>
      <c r="E8" s="8">
        <v>24</v>
      </c>
      <c r="F8" s="9">
        <v>452</v>
      </c>
      <c r="G8" s="10">
        <v>5.1968000000000005</v>
      </c>
      <c r="H8" s="9">
        <v>61.936</v>
      </c>
      <c r="I8" s="9">
        <v>66</v>
      </c>
      <c r="J8" s="10">
        <v>7</v>
      </c>
      <c r="K8" s="11">
        <v>3.0000000000001137</v>
      </c>
      <c r="L8" s="12">
        <v>0.39793600000000007</v>
      </c>
      <c r="M8" s="12">
        <v>0.65999999999999992</v>
      </c>
      <c r="N8" s="11">
        <v>25.774000000000001</v>
      </c>
      <c r="O8" s="11">
        <v>0</v>
      </c>
      <c r="P8" s="13">
        <f t="shared" si="0"/>
        <v>39.051515151515154</v>
      </c>
      <c r="Q8" s="9">
        <v>120</v>
      </c>
      <c r="R8" s="17"/>
    </row>
    <row r="9" spans="1:18" x14ac:dyDescent="0.25">
      <c r="A9" s="5">
        <v>7</v>
      </c>
      <c r="B9" s="6" t="s">
        <v>11</v>
      </c>
      <c r="C9" s="6" t="s">
        <v>4</v>
      </c>
      <c r="D9" s="7">
        <v>45855</v>
      </c>
      <c r="E9" s="8">
        <v>23.5</v>
      </c>
      <c r="F9" s="9">
        <v>834</v>
      </c>
      <c r="G9" s="10">
        <v>2.9568000000000003</v>
      </c>
      <c r="H9" s="9">
        <v>34.720000000000006</v>
      </c>
      <c r="I9" s="9">
        <v>33</v>
      </c>
      <c r="J9" s="10">
        <v>7.06</v>
      </c>
      <c r="K9" s="11">
        <v>4.5999999999999375</v>
      </c>
      <c r="L9" s="12">
        <v>0.49504000000000004</v>
      </c>
      <c r="M9" s="12">
        <v>0.748</v>
      </c>
      <c r="N9" s="11">
        <v>60.172000000000004</v>
      </c>
      <c r="O9" s="11">
        <v>0.85680000000000001</v>
      </c>
      <c r="P9" s="13">
        <f t="shared" si="0"/>
        <v>81.589304812834229</v>
      </c>
      <c r="Q9" s="9">
        <v>116</v>
      </c>
      <c r="R9" s="17"/>
    </row>
    <row r="10" spans="1:18" x14ac:dyDescent="0.25">
      <c r="A10" s="5">
        <v>8</v>
      </c>
      <c r="B10" s="6" t="s">
        <v>12</v>
      </c>
      <c r="C10" s="6" t="s">
        <v>8</v>
      </c>
      <c r="D10" s="7">
        <v>45855</v>
      </c>
      <c r="E10" s="8">
        <v>30.4</v>
      </c>
      <c r="F10" s="9">
        <v>246</v>
      </c>
      <c r="G10" s="10">
        <v>7.1344000000000012</v>
      </c>
      <c r="H10" s="9">
        <v>94.75200000000001</v>
      </c>
      <c r="I10" s="9">
        <v>0</v>
      </c>
      <c r="J10" s="10">
        <v>7.42</v>
      </c>
      <c r="K10" s="11">
        <v>2.2377622377619915</v>
      </c>
      <c r="L10" s="12">
        <v>0.3834629370629371</v>
      </c>
      <c r="M10" s="12">
        <v>0.43999999999999995</v>
      </c>
      <c r="N10" s="11">
        <v>1.1760000000000002</v>
      </c>
      <c r="O10" s="11">
        <v>0</v>
      </c>
      <c r="P10" s="13">
        <f t="shared" si="0"/>
        <v>2.6727272727272733</v>
      </c>
      <c r="Q10" s="9">
        <v>120</v>
      </c>
      <c r="R10" s="17"/>
    </row>
    <row r="11" spans="1:18" x14ac:dyDescent="0.25">
      <c r="A11" s="5">
        <v>9</v>
      </c>
      <c r="B11" s="6" t="s">
        <v>13</v>
      </c>
      <c r="C11" s="6" t="s">
        <v>14</v>
      </c>
      <c r="D11" s="7">
        <v>45856</v>
      </c>
      <c r="E11" s="8">
        <v>28.1</v>
      </c>
      <c r="F11" s="9">
        <v>2439</v>
      </c>
      <c r="G11" s="10">
        <v>4.13</v>
      </c>
      <c r="H11" s="9">
        <v>61.8</v>
      </c>
      <c r="I11" s="9">
        <v>33</v>
      </c>
      <c r="J11" s="10">
        <v>6.97</v>
      </c>
      <c r="K11" s="11">
        <v>63.888888888888026</v>
      </c>
      <c r="L11" s="12">
        <v>2.448755555555556</v>
      </c>
      <c r="M11" s="12">
        <v>3.4319999999999999</v>
      </c>
      <c r="N11" s="11">
        <v>8.33</v>
      </c>
      <c r="O11" s="11">
        <v>2.9988000000000001</v>
      </c>
      <c r="P11" s="13">
        <f t="shared" si="0"/>
        <v>3.3009324009324015</v>
      </c>
      <c r="Q11" s="9">
        <v>32</v>
      </c>
      <c r="R11" s="17"/>
    </row>
    <row r="12" spans="1:18" x14ac:dyDescent="0.25">
      <c r="A12" s="5">
        <v>10</v>
      </c>
      <c r="B12" s="6" t="s">
        <v>15</v>
      </c>
      <c r="C12" s="6" t="s">
        <v>14</v>
      </c>
      <c r="D12" s="7">
        <v>45856</v>
      </c>
      <c r="E12" s="8">
        <v>29.4</v>
      </c>
      <c r="F12" s="9">
        <v>2089</v>
      </c>
      <c r="G12" s="10">
        <v>6.02</v>
      </c>
      <c r="H12" s="9">
        <v>78.7</v>
      </c>
      <c r="I12" s="9">
        <v>0</v>
      </c>
      <c r="J12" s="10">
        <v>7.24</v>
      </c>
      <c r="K12" s="11">
        <v>5.945945945946491</v>
      </c>
      <c r="L12" s="12">
        <v>0.44941261261261262</v>
      </c>
      <c r="M12" s="12">
        <v>0.52800000000000002</v>
      </c>
      <c r="N12" s="11">
        <v>0</v>
      </c>
      <c r="O12" s="11">
        <v>0</v>
      </c>
      <c r="P12" s="13">
        <f t="shared" si="0"/>
        <v>0</v>
      </c>
      <c r="Q12" s="9">
        <v>38</v>
      </c>
      <c r="R12" s="17"/>
    </row>
    <row r="13" spans="1:18" x14ac:dyDescent="0.25">
      <c r="A13" s="5">
        <v>11</v>
      </c>
      <c r="B13" s="6" t="s">
        <v>16</v>
      </c>
      <c r="C13" s="6" t="s">
        <v>8</v>
      </c>
      <c r="D13" s="7">
        <v>45855</v>
      </c>
      <c r="E13" s="8">
        <v>29.4</v>
      </c>
      <c r="F13" s="9">
        <v>242</v>
      </c>
      <c r="G13" s="10">
        <v>7.168000000000001</v>
      </c>
      <c r="H13" s="9">
        <v>93.072000000000003</v>
      </c>
      <c r="I13" s="9">
        <v>0</v>
      </c>
      <c r="J13" s="10">
        <v>7.62</v>
      </c>
      <c r="K13" s="11">
        <v>1.000000000000334</v>
      </c>
      <c r="L13" s="12">
        <v>0.20658400000000002</v>
      </c>
      <c r="M13" s="12">
        <v>0.43999999999999995</v>
      </c>
      <c r="N13" s="11">
        <v>0</v>
      </c>
      <c r="O13" s="11">
        <v>0</v>
      </c>
      <c r="P13" s="13">
        <f t="shared" si="0"/>
        <v>0</v>
      </c>
      <c r="Q13" s="9">
        <v>120</v>
      </c>
      <c r="R13" s="17"/>
    </row>
    <row r="14" spans="1:18" x14ac:dyDescent="0.25">
      <c r="A14" s="5">
        <v>12</v>
      </c>
      <c r="B14" s="6" t="s">
        <v>17</v>
      </c>
      <c r="C14" s="6" t="s">
        <v>8</v>
      </c>
      <c r="D14" s="7">
        <v>45855</v>
      </c>
      <c r="E14" s="8">
        <v>29.9</v>
      </c>
      <c r="F14" s="9">
        <v>222</v>
      </c>
      <c r="G14" s="10">
        <v>2.4864000000000006</v>
      </c>
      <c r="H14" s="9">
        <v>32.592000000000006</v>
      </c>
      <c r="I14" s="9">
        <v>0</v>
      </c>
      <c r="J14" s="10">
        <v>6.99</v>
      </c>
      <c r="K14" s="11">
        <v>0.74626865671733</v>
      </c>
      <c r="L14" s="12">
        <v>0.28986268656716413</v>
      </c>
      <c r="M14" s="12">
        <v>0.43999999999999995</v>
      </c>
      <c r="N14" s="11">
        <v>0</v>
      </c>
      <c r="O14" s="11">
        <v>2.1419999999999999</v>
      </c>
      <c r="P14" s="13">
        <f t="shared" si="0"/>
        <v>4.8681818181818182</v>
      </c>
      <c r="Q14" s="9">
        <v>120</v>
      </c>
      <c r="R14" s="17"/>
    </row>
    <row r="15" spans="1:18" x14ac:dyDescent="0.25">
      <c r="A15" s="5">
        <v>13</v>
      </c>
      <c r="B15" s="6" t="s">
        <v>18</v>
      </c>
      <c r="C15" s="6" t="s">
        <v>14</v>
      </c>
      <c r="D15" s="7">
        <v>45856</v>
      </c>
      <c r="E15" s="8">
        <v>29.3</v>
      </c>
      <c r="F15" s="9">
        <v>1382</v>
      </c>
      <c r="G15" s="10">
        <v>6.28</v>
      </c>
      <c r="H15" s="9">
        <v>81.7</v>
      </c>
      <c r="I15" s="9">
        <v>0</v>
      </c>
      <c r="J15" s="10">
        <v>7.37</v>
      </c>
      <c r="K15" s="11">
        <v>39.523809523810463</v>
      </c>
      <c r="L15" s="12">
        <v>1.8541333333333336</v>
      </c>
      <c r="M15" s="12">
        <v>1.8039999999999998</v>
      </c>
      <c r="N15" s="11">
        <v>0.49</v>
      </c>
      <c r="O15" s="11">
        <v>3.4272</v>
      </c>
      <c r="P15" s="13">
        <f t="shared" si="0"/>
        <v>2.1713968957871401</v>
      </c>
      <c r="Q15" s="9">
        <v>32</v>
      </c>
      <c r="R15" s="17"/>
    </row>
    <row r="16" spans="1:18" x14ac:dyDescent="0.25">
      <c r="A16" s="5">
        <v>14</v>
      </c>
      <c r="B16" s="6" t="s">
        <v>19</v>
      </c>
      <c r="C16" s="6" t="s">
        <v>14</v>
      </c>
      <c r="D16" s="7">
        <v>45856</v>
      </c>
      <c r="E16" s="8">
        <v>29.7</v>
      </c>
      <c r="F16" s="9">
        <v>739</v>
      </c>
      <c r="G16" s="12">
        <v>6.2</v>
      </c>
      <c r="H16" s="9">
        <v>81</v>
      </c>
      <c r="I16" s="9">
        <v>66</v>
      </c>
      <c r="J16" s="10">
        <v>7.28</v>
      </c>
      <c r="K16" s="11">
        <v>31.666666666666885</v>
      </c>
      <c r="L16" s="12">
        <v>2.526766666666667</v>
      </c>
      <c r="M16" s="12">
        <v>4.18</v>
      </c>
      <c r="N16" s="11">
        <v>18.522000000000002</v>
      </c>
      <c r="O16" s="11">
        <v>1.7136</v>
      </c>
      <c r="P16" s="13">
        <f t="shared" si="0"/>
        <v>4.8410526315789477</v>
      </c>
      <c r="Q16" s="9">
        <v>27</v>
      </c>
      <c r="R16" s="17"/>
    </row>
    <row r="17" spans="1:18" x14ac:dyDescent="0.25">
      <c r="A17" s="5">
        <v>15</v>
      </c>
      <c r="B17" s="6" t="s">
        <v>20</v>
      </c>
      <c r="C17" s="6" t="s">
        <v>4</v>
      </c>
      <c r="D17" s="7">
        <v>45855</v>
      </c>
      <c r="E17" s="8">
        <v>24.5</v>
      </c>
      <c r="F17" s="9">
        <v>605</v>
      </c>
      <c r="G17" s="12">
        <v>6.8656000000000006</v>
      </c>
      <c r="H17" s="9">
        <v>82.208000000000013</v>
      </c>
      <c r="I17" s="9">
        <v>33</v>
      </c>
      <c r="J17" s="10">
        <v>7.27</v>
      </c>
      <c r="K17" s="11">
        <v>1.200000000000756</v>
      </c>
      <c r="L17" s="12">
        <v>0.20277600000000004</v>
      </c>
      <c r="M17" s="12">
        <v>0.43999999999999995</v>
      </c>
      <c r="N17" s="11">
        <v>11.368</v>
      </c>
      <c r="O17" s="11">
        <v>0</v>
      </c>
      <c r="P17" s="13">
        <f t="shared" si="0"/>
        <v>25.83636363636364</v>
      </c>
      <c r="Q17" s="9">
        <v>120</v>
      </c>
      <c r="R17" s="17"/>
    </row>
    <row r="18" spans="1:18" x14ac:dyDescent="0.25">
      <c r="A18" s="5">
        <v>16</v>
      </c>
      <c r="B18" s="6" t="s">
        <v>21</v>
      </c>
      <c r="C18" s="6" t="s">
        <v>8</v>
      </c>
      <c r="D18" s="7">
        <v>45855</v>
      </c>
      <c r="E18" s="8">
        <v>28.9</v>
      </c>
      <c r="F18" s="9">
        <v>611</v>
      </c>
      <c r="G18" s="12">
        <v>6.5408000000000008</v>
      </c>
      <c r="H18" s="9">
        <v>84.784000000000006</v>
      </c>
      <c r="I18" s="9">
        <v>33</v>
      </c>
      <c r="J18" s="10">
        <v>7.49</v>
      </c>
      <c r="K18" s="11">
        <v>4.5390070921993413</v>
      </c>
      <c r="L18" s="12">
        <v>0.56039716312056742</v>
      </c>
      <c r="M18" s="12">
        <v>3.5199999999999996</v>
      </c>
      <c r="N18" s="11">
        <v>3.528</v>
      </c>
      <c r="O18" s="11">
        <v>0.2142</v>
      </c>
      <c r="P18" s="13">
        <f t="shared" si="0"/>
        <v>1.0631250000000001</v>
      </c>
      <c r="Q18" s="9">
        <v>52</v>
      </c>
      <c r="R18" s="17"/>
    </row>
    <row r="19" spans="1:18" x14ac:dyDescent="0.25">
      <c r="A19" s="5">
        <v>17</v>
      </c>
      <c r="B19" s="6" t="s">
        <v>22</v>
      </c>
      <c r="C19" s="6" t="s">
        <v>8</v>
      </c>
      <c r="D19" s="7">
        <v>45855</v>
      </c>
      <c r="E19" s="8">
        <v>30.1</v>
      </c>
      <c r="F19" s="9">
        <v>247</v>
      </c>
      <c r="G19" s="10">
        <v>7.2576000000000009</v>
      </c>
      <c r="H19" s="9">
        <v>95.424000000000007</v>
      </c>
      <c r="I19" s="9">
        <v>0</v>
      </c>
      <c r="J19" s="10">
        <v>7.34</v>
      </c>
      <c r="K19" s="11">
        <v>4.1999999999990933</v>
      </c>
      <c r="L19" s="12">
        <v>0.52360000000000007</v>
      </c>
      <c r="M19" s="12">
        <v>0.43999999999999995</v>
      </c>
      <c r="N19" s="11">
        <v>0</v>
      </c>
      <c r="O19" s="11">
        <v>1.2852000000000001</v>
      </c>
      <c r="P19" s="13">
        <f t="shared" si="0"/>
        <v>2.9209090909090913</v>
      </c>
      <c r="Q19" s="9">
        <v>50</v>
      </c>
      <c r="R19" s="17"/>
    </row>
    <row r="20" spans="1:18" x14ac:dyDescent="0.25">
      <c r="A20" s="5">
        <v>18</v>
      </c>
      <c r="B20" s="6" t="s">
        <v>23</v>
      </c>
      <c r="C20" s="6" t="s">
        <v>4</v>
      </c>
      <c r="D20" s="7">
        <v>45855</v>
      </c>
      <c r="E20" s="8" t="s">
        <v>43</v>
      </c>
      <c r="F20" s="9" t="s">
        <v>43</v>
      </c>
      <c r="G20" s="9" t="s">
        <v>43</v>
      </c>
      <c r="H20" s="9" t="s">
        <v>43</v>
      </c>
      <c r="I20" s="9" t="s">
        <v>43</v>
      </c>
      <c r="J20" s="9" t="s">
        <v>43</v>
      </c>
      <c r="K20" s="9" t="s">
        <v>43</v>
      </c>
      <c r="L20" s="9"/>
      <c r="M20" s="10" t="s">
        <v>43</v>
      </c>
      <c r="N20" s="10" t="s">
        <v>43</v>
      </c>
      <c r="O20" s="10" t="s">
        <v>43</v>
      </c>
      <c r="P20" s="13" t="s">
        <v>43</v>
      </c>
      <c r="Q20" s="9" t="s">
        <v>43</v>
      </c>
      <c r="R20" s="17"/>
    </row>
    <row r="21" spans="1:18" x14ac:dyDescent="0.25">
      <c r="A21" s="5">
        <v>19</v>
      </c>
      <c r="B21" s="6" t="s">
        <v>24</v>
      </c>
      <c r="C21" s="6" t="s">
        <v>14</v>
      </c>
      <c r="D21" s="7">
        <v>45856</v>
      </c>
      <c r="E21" s="8">
        <v>29.7</v>
      </c>
      <c r="F21" s="9">
        <v>931</v>
      </c>
      <c r="G21" s="10">
        <v>7.2</v>
      </c>
      <c r="H21" s="9">
        <v>94.9</v>
      </c>
      <c r="I21" s="9">
        <v>66</v>
      </c>
      <c r="J21" s="10">
        <v>7.16</v>
      </c>
      <c r="K21" s="11">
        <v>29.000000000000508</v>
      </c>
      <c r="L21" s="12">
        <v>1.7485066666666669</v>
      </c>
      <c r="M21" s="12">
        <v>3.1239999999999997</v>
      </c>
      <c r="N21" s="11">
        <v>2.7440000000000002</v>
      </c>
      <c r="O21" s="11">
        <v>4.7123999999999997</v>
      </c>
      <c r="P21" s="13">
        <f t="shared" si="0"/>
        <v>2.3868117797695265</v>
      </c>
      <c r="Q21" s="9">
        <v>36</v>
      </c>
      <c r="R21" s="17"/>
    </row>
    <row r="22" spans="1:18" x14ac:dyDescent="0.25">
      <c r="A22" s="5">
        <v>20</v>
      </c>
      <c r="B22" s="6" t="s">
        <v>25</v>
      </c>
      <c r="C22" s="6" t="s">
        <v>8</v>
      </c>
      <c r="D22" s="7">
        <v>45856</v>
      </c>
      <c r="E22" s="8">
        <v>29.1</v>
      </c>
      <c r="F22" s="9">
        <v>214</v>
      </c>
      <c r="G22" s="10">
        <v>8.16</v>
      </c>
      <c r="H22" s="9">
        <v>106</v>
      </c>
      <c r="I22" s="9">
        <v>0</v>
      </c>
      <c r="J22" s="10">
        <v>8.02</v>
      </c>
      <c r="K22" s="11">
        <v>28.037383177571158</v>
      </c>
      <c r="L22" s="12">
        <v>2.7937196261682247</v>
      </c>
      <c r="M22" s="12">
        <v>0.83599999999999997</v>
      </c>
      <c r="N22" s="11">
        <v>0</v>
      </c>
      <c r="O22" s="11">
        <v>0.2142</v>
      </c>
      <c r="P22" s="13">
        <f t="shared" si="0"/>
        <v>0.2562200956937799</v>
      </c>
      <c r="Q22" s="9">
        <v>54</v>
      </c>
      <c r="R22" s="17"/>
    </row>
    <row r="23" spans="1:18" x14ac:dyDescent="0.25">
      <c r="A23" s="5">
        <v>21</v>
      </c>
      <c r="B23" s="6" t="s">
        <v>26</v>
      </c>
      <c r="C23" s="6" t="s">
        <v>4</v>
      </c>
      <c r="D23" s="7">
        <v>45856</v>
      </c>
      <c r="E23" s="8">
        <v>24.7</v>
      </c>
      <c r="F23" s="9">
        <v>108</v>
      </c>
      <c r="G23" s="10">
        <v>6.24</v>
      </c>
      <c r="H23" s="9">
        <v>75.2</v>
      </c>
      <c r="I23" s="9">
        <v>0</v>
      </c>
      <c r="J23" s="10">
        <v>6.36</v>
      </c>
      <c r="K23" s="11">
        <v>4.3010752688167306</v>
      </c>
      <c r="L23" s="12">
        <v>0.53844301075268819</v>
      </c>
      <c r="M23" s="12">
        <v>0.96799999999999997</v>
      </c>
      <c r="N23" s="11">
        <v>1.764</v>
      </c>
      <c r="O23" s="11">
        <v>3.4272</v>
      </c>
      <c r="P23" s="13">
        <f t="shared" si="0"/>
        <v>5.3628099173553725</v>
      </c>
      <c r="Q23" s="9">
        <v>101</v>
      </c>
      <c r="R23" s="17"/>
    </row>
    <row r="24" spans="1:18" x14ac:dyDescent="0.25">
      <c r="A24" s="5">
        <v>22</v>
      </c>
      <c r="B24" s="6" t="s">
        <v>27</v>
      </c>
      <c r="C24" s="6" t="s">
        <v>4</v>
      </c>
      <c r="D24" s="7">
        <v>45855</v>
      </c>
      <c r="E24" s="8">
        <v>23.6</v>
      </c>
      <c r="F24" s="9">
        <v>339</v>
      </c>
      <c r="G24" s="10">
        <v>7.3360000000000003</v>
      </c>
      <c r="H24" s="9">
        <v>86.352000000000004</v>
      </c>
      <c r="I24" s="9">
        <v>33</v>
      </c>
      <c r="J24" s="10">
        <v>7.02</v>
      </c>
      <c r="K24" s="11">
        <v>7.8400000000002024</v>
      </c>
      <c r="L24" s="12">
        <v>0.45239040000000008</v>
      </c>
      <c r="M24" s="12">
        <v>0.70399999999999996</v>
      </c>
      <c r="N24" s="11">
        <v>57.036000000000001</v>
      </c>
      <c r="O24" s="11">
        <v>0</v>
      </c>
      <c r="P24" s="13">
        <f t="shared" si="0"/>
        <v>81.017045454545467</v>
      </c>
      <c r="Q24" s="9">
        <v>53</v>
      </c>
      <c r="R24" s="17"/>
    </row>
    <row r="25" spans="1:18" x14ac:dyDescent="0.25">
      <c r="A25" s="5">
        <v>23</v>
      </c>
      <c r="B25" s="6" t="s">
        <v>24</v>
      </c>
      <c r="C25" s="6" t="s">
        <v>14</v>
      </c>
      <c r="D25" s="7">
        <v>45856</v>
      </c>
      <c r="E25" s="8">
        <v>26.7</v>
      </c>
      <c r="F25" s="9">
        <v>1277</v>
      </c>
      <c r="G25" s="10">
        <v>4.4400000000000004</v>
      </c>
      <c r="H25" s="9">
        <v>55.3</v>
      </c>
      <c r="I25" s="9">
        <v>0</v>
      </c>
      <c r="J25" s="10">
        <v>7</v>
      </c>
      <c r="K25" s="11">
        <v>21.449275362319053</v>
      </c>
      <c r="L25" s="12">
        <v>1.4183420289855075</v>
      </c>
      <c r="M25" s="12">
        <v>2.42</v>
      </c>
      <c r="N25" s="11">
        <v>8.2320000000000011</v>
      </c>
      <c r="O25" s="11">
        <v>16.493400000000001</v>
      </c>
      <c r="P25" s="13">
        <f t="shared" si="0"/>
        <v>10.21710743801653</v>
      </c>
      <c r="Q25" s="9">
        <v>28</v>
      </c>
      <c r="R25" s="17"/>
    </row>
    <row r="26" spans="1:18" x14ac:dyDescent="0.25">
      <c r="A26" s="5">
        <v>24</v>
      </c>
      <c r="B26" s="6" t="s">
        <v>28</v>
      </c>
      <c r="C26" s="6" t="s">
        <v>4</v>
      </c>
      <c r="D26" s="7">
        <v>45855</v>
      </c>
      <c r="E26" s="8">
        <v>27.2</v>
      </c>
      <c r="F26" s="9">
        <v>1477</v>
      </c>
      <c r="G26" s="10">
        <v>7.4256000000000002</v>
      </c>
      <c r="H26" s="9">
        <v>93.52000000000001</v>
      </c>
      <c r="I26" s="9">
        <v>66</v>
      </c>
      <c r="J26" s="10">
        <v>7.85</v>
      </c>
      <c r="K26" s="11">
        <v>1.300000000000523</v>
      </c>
      <c r="L26" s="12">
        <v>8.9487999999999998E-2</v>
      </c>
      <c r="M26" s="12">
        <v>4.6639999999999997</v>
      </c>
      <c r="N26" s="11">
        <v>8.2320000000000011</v>
      </c>
      <c r="O26" s="11">
        <v>0</v>
      </c>
      <c r="P26" s="13">
        <f t="shared" si="0"/>
        <v>1.7650085763293315</v>
      </c>
      <c r="Q26" s="9">
        <v>120</v>
      </c>
      <c r="R26" s="17"/>
    </row>
    <row r="27" spans="1:18" x14ac:dyDescent="0.25">
      <c r="B27" s="2" t="s">
        <v>44</v>
      </c>
      <c r="D27" s="7"/>
      <c r="E27" s="14">
        <f>AVERAGE(E3:E26)</f>
        <v>27.273913043478263</v>
      </c>
      <c r="F27" s="15">
        <f>AVERAGE(F3:F26)</f>
        <v>680.17391304347825</v>
      </c>
      <c r="G27" s="16">
        <f>AVERAGE(G3:G26)</f>
        <v>5.9893391304347832</v>
      </c>
      <c r="H27" s="15">
        <f>AVERAGE(H3:H26)</f>
        <v>75.91200000000002</v>
      </c>
      <c r="I27" s="15">
        <f>AVERAGE(I3:I26)</f>
        <v>25.826086956521738</v>
      </c>
      <c r="J27" s="16">
        <f t="shared" ref="J27:Q27" si="1">AVERAGE(J3:J26)</f>
        <v>7.1343478260869571</v>
      </c>
      <c r="K27" s="14">
        <f t="shared" si="1"/>
        <v>13.945618475902188</v>
      </c>
      <c r="L27" s="16">
        <f t="shared" si="1"/>
        <v>0.91896469803528813</v>
      </c>
      <c r="M27" s="16">
        <f t="shared" si="1"/>
        <v>1.4328695652173915</v>
      </c>
      <c r="N27" s="14">
        <f t="shared" si="1"/>
        <v>11.278521739130435</v>
      </c>
      <c r="O27" s="14">
        <f t="shared" si="1"/>
        <v>1.9091739130434784</v>
      </c>
      <c r="P27" s="15">
        <f t="shared" si="1"/>
        <v>15.07236363180907</v>
      </c>
      <c r="Q27" s="15">
        <f t="shared" si="1"/>
        <v>74.043478260869563</v>
      </c>
    </row>
    <row r="28" spans="1:18" x14ac:dyDescent="0.25">
      <c r="B28" s="2" t="s">
        <v>45</v>
      </c>
      <c r="E28" s="14">
        <f>AVERAGE(E3,E4,E5,E8,E9,E17,E20,E23,E24)</f>
        <v>24.312499999999996</v>
      </c>
      <c r="F28" s="15">
        <f>AVERAGE(F3,F4,F5,F8,F9,F17,F20,F23,F24)</f>
        <v>400.125</v>
      </c>
      <c r="G28" s="16">
        <f>AVERAGE(G3,G4,G5,G8,G9,G17,G20,G23,G24)</f>
        <v>6.128000000000001</v>
      </c>
      <c r="H28" s="15">
        <f t="shared" ref="H28:N28" si="2">AVERAGE(H3,H4,H5,H8,H9,H17,H20,H23,H24)</f>
        <v>73.212000000000003</v>
      </c>
      <c r="I28" s="15">
        <f t="shared" si="2"/>
        <v>37.125</v>
      </c>
      <c r="J28" s="16">
        <f>AVERAGE(J3,J4,J5,J8,J9,J17,J20,J23,J24)</f>
        <v>6.9012499999999992</v>
      </c>
      <c r="K28" s="14">
        <f t="shared" si="2"/>
        <v>8.9289980449661428</v>
      </c>
      <c r="L28" s="16">
        <f t="shared" si="2"/>
        <v>0.45234826725317695</v>
      </c>
      <c r="M28" s="16">
        <f t="shared" si="2"/>
        <v>0.74250000000000005</v>
      </c>
      <c r="N28" s="14">
        <f t="shared" si="2"/>
        <v>25.982250000000001</v>
      </c>
      <c r="O28" s="14">
        <f>AVERAGE(O3,O4,O5,O8,O9,O17,O20,O23,O24)</f>
        <v>0.64260000000000006</v>
      </c>
      <c r="P28" s="15">
        <f>AVERAGE(P3,P4,P5,P8,P9,P17,P20,P23,P24)</f>
        <v>36.924353740702777</v>
      </c>
      <c r="Q28" s="15">
        <f>AVERAGE(Q3,Q4,Q5,Q8,Q9,Q17,Q20,Q23,Q24)</f>
        <v>91.875</v>
      </c>
    </row>
    <row r="29" spans="1:18" x14ac:dyDescent="0.25">
      <c r="B29" s="2" t="s">
        <v>46</v>
      </c>
      <c r="E29" s="14">
        <f>AVERAGE(E6,E7,E10,E13,E14,E18,E19,E22)</f>
        <v>29.087500000000002</v>
      </c>
      <c r="F29" s="15">
        <f>AVERAGE(F6,F7,F10,F13,F14,F18,F19,F22)</f>
        <v>263.625</v>
      </c>
      <c r="G29" s="16">
        <f>AVERAGE(G6,G7,G10,G13,G14,G18,G19,G22)</f>
        <v>5.8794000000000004</v>
      </c>
      <c r="H29" s="15">
        <f>AVERAGE(H6,H7,H10,H13,H14,H18,H19,H22)</f>
        <v>76.67</v>
      </c>
      <c r="I29" s="15">
        <f>AVERAGE(I6,I7,I10,I13,I14,I18,I19,I22)</f>
        <v>8.25</v>
      </c>
      <c r="J29" s="16">
        <f t="shared" ref="J29:P29" si="3">AVERAGE(J6,J7,J10,J13,J14,J18,J19,J22)</f>
        <v>7.2512499999999989</v>
      </c>
      <c r="K29" s="14">
        <f t="shared" si="3"/>
        <v>7.0678317747986599</v>
      </c>
      <c r="L29" s="16">
        <f t="shared" si="3"/>
        <v>0.87274963162073371</v>
      </c>
      <c r="M29" s="16">
        <f t="shared" si="3"/>
        <v>0.85799999999999987</v>
      </c>
      <c r="N29" s="14">
        <f>AVERAGE(N6,N7,N10,N13,N14,N18,N19,N22)</f>
        <v>0.62475000000000003</v>
      </c>
      <c r="O29" s="14">
        <f t="shared" si="3"/>
        <v>1.1780999999999999</v>
      </c>
      <c r="P29" s="15">
        <f t="shared" si="3"/>
        <v>3.3234029854465716</v>
      </c>
      <c r="Q29" s="15">
        <f>AVERAGE(Q6,Q7,Q10,Q13,Q14,Q18,Q19,Q22)</f>
        <v>81.875</v>
      </c>
    </row>
    <row r="30" spans="1:18" x14ac:dyDescent="0.25">
      <c r="B30" s="2" t="s">
        <v>47</v>
      </c>
      <c r="E30" s="14">
        <f>AVERAGE(E11,E12,E16,E15,E21,E25)</f>
        <v>28.816666666666663</v>
      </c>
      <c r="F30" s="15">
        <f>AVERAGE(F11,F12,F16,F15,F21,F25)</f>
        <v>1476.1666666666667</v>
      </c>
      <c r="G30" s="16">
        <f>AVERAGE(G11,G12,G16,G15,G21,G25)</f>
        <v>5.711666666666666</v>
      </c>
      <c r="H30" s="15">
        <f t="shared" ref="H30:Q30" si="4">AVERAGE(H11,H12,H16,H15,H21,H25)</f>
        <v>75.566666666666677</v>
      </c>
      <c r="I30" s="15">
        <f t="shared" si="4"/>
        <v>27.5</v>
      </c>
      <c r="J30" s="16">
        <f t="shared" si="4"/>
        <v>7.1700000000000008</v>
      </c>
      <c r="K30" s="14">
        <f t="shared" si="4"/>
        <v>31.912431064605233</v>
      </c>
      <c r="L30" s="16">
        <f t="shared" si="4"/>
        <v>1.7409861439700576</v>
      </c>
      <c r="M30" s="16">
        <f t="shared" si="4"/>
        <v>2.5813333333333337</v>
      </c>
      <c r="N30" s="14">
        <f t="shared" si="4"/>
        <v>6.3863333333333339</v>
      </c>
      <c r="O30" s="14">
        <f t="shared" si="4"/>
        <v>4.8909000000000002</v>
      </c>
      <c r="P30" s="15">
        <f t="shared" si="4"/>
        <v>3.8195501910140912</v>
      </c>
      <c r="Q30" s="15">
        <f t="shared" si="4"/>
        <v>32.166666666666664</v>
      </c>
    </row>
    <row r="32" spans="1:18" x14ac:dyDescent="0.25">
      <c r="B32" s="6" t="s">
        <v>48</v>
      </c>
      <c r="C32" s="6"/>
      <c r="D32" s="6"/>
      <c r="F32" s="6" t="s">
        <v>49</v>
      </c>
      <c r="G32" s="6"/>
      <c r="H32" s="6"/>
      <c r="J32" s="18" t="s">
        <v>59</v>
      </c>
    </row>
    <row r="33" spans="2:8" x14ac:dyDescent="0.25">
      <c r="B33" s="6" t="s">
        <v>50</v>
      </c>
      <c r="C33" s="6"/>
      <c r="D33" s="6"/>
      <c r="E33" s="6"/>
      <c r="F33" s="6" t="s">
        <v>51</v>
      </c>
      <c r="G33" s="6"/>
      <c r="H33" s="6"/>
    </row>
    <row r="34" spans="2:8" x14ac:dyDescent="0.25">
      <c r="B34" s="6" t="s">
        <v>52</v>
      </c>
      <c r="C34" s="6"/>
      <c r="D34" s="6"/>
      <c r="E34" s="6"/>
      <c r="F34" s="6" t="s">
        <v>53</v>
      </c>
      <c r="G34" s="6"/>
      <c r="H34" s="6"/>
    </row>
    <row r="35" spans="2:8" x14ac:dyDescent="0.25">
      <c r="B35" s="6" t="s">
        <v>54</v>
      </c>
      <c r="C35" s="6"/>
      <c r="D35" s="6"/>
      <c r="E35" s="6"/>
      <c r="F35" s="6" t="s">
        <v>55</v>
      </c>
      <c r="G35" s="6"/>
      <c r="H35" s="6"/>
    </row>
    <row r="36" spans="2:8" x14ac:dyDescent="0.25">
      <c r="B36" s="6" t="s">
        <v>56</v>
      </c>
      <c r="C36" s="6"/>
      <c r="D36" s="6"/>
      <c r="E36" s="6"/>
      <c r="F36" s="6" t="s">
        <v>57</v>
      </c>
      <c r="G36" s="6"/>
      <c r="H36" s="6"/>
    </row>
    <row r="37" spans="2:8" x14ac:dyDescent="0.25">
      <c r="B37" s="6" t="s">
        <v>60</v>
      </c>
      <c r="C37" s="6"/>
      <c r="D37" s="6"/>
      <c r="E37" s="6"/>
      <c r="F37" s="6" t="s">
        <v>61</v>
      </c>
      <c r="G37" s="6"/>
      <c r="H37" s="6"/>
    </row>
  </sheetData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4" ma:contentTypeDescription="Create a new document." ma:contentTypeScope="" ma:versionID="9b586276bd6ddf9eca861168bbc083d0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ab421e23e07e366609f8bec19e07b065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F75F0-E6BA-4BD9-9FC7-8305D0A3A56F}">
  <ds:schemaRefs>
    <ds:schemaRef ds:uri="http://schemas.microsoft.com/office/2006/metadata/properties"/>
    <ds:schemaRef ds:uri="http://schemas.microsoft.com/office/infopath/2007/PartnerControls"/>
    <ds:schemaRef ds:uri="54936c42-809f-4d76-bbb3-f2f1fb700f10"/>
    <ds:schemaRef ds:uri="480688e7-2bd0-43e4-bb0f-8935d2d2a55a"/>
  </ds:schemaRefs>
</ds:datastoreItem>
</file>

<file path=customXml/itemProps2.xml><?xml version="1.0" encoding="utf-8"?>
<ds:datastoreItem xmlns:ds="http://schemas.openxmlformats.org/officeDocument/2006/customXml" ds:itemID="{54370048-4D27-4942-9A4C-7A7F8D03A2AC}"/>
</file>

<file path=customXml/itemProps3.xml><?xml version="1.0" encoding="utf-8"?>
<ds:datastoreItem xmlns:ds="http://schemas.openxmlformats.org/officeDocument/2006/customXml" ds:itemID="{369CEDB0-D2C0-412C-B856-5CCA882954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Leu, Cheryl</dc:creator>
  <cp:lastModifiedBy>Leu, Cheryl</cp:lastModifiedBy>
  <dcterms:created xsi:type="dcterms:W3CDTF">2025-07-24T18:24:44Z</dcterms:created>
  <dcterms:modified xsi:type="dcterms:W3CDTF">2025-10-31T16:22:47Z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0x010100D937359AD9C0AD419322C4E367C52756</vt:lpwstr>
  </property>
  <property fmtid="{D5CDD505-2E9C-101B-9397-08002B2CF9AE}" pid="3" name="MediaServiceImageTags">
    <vt:lpwstr/>
  </property>
</Properties>
</file>