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medu.sharepoint.com/sites/KECK-KeckLab/Shared Documents/General/CCA/Data/xls for web/"/>
    </mc:Choice>
  </mc:AlternateContent>
  <xr:revisionPtr revIDLastSave="5" documentId="8_{FCD655BC-B450-4DDF-891F-EDFB180F2128}" xr6:coauthVersionLast="47" xr6:coauthVersionMax="47" xr10:uidLastSave="{8501043D-AF45-4104-99BD-119D0DF414E9}"/>
  <bookViews>
    <workbookView xWindow="-120" yWindow="-120" windowWidth="29040" windowHeight="15720" xr2:uid="{C85E7C6A-31F9-4D8E-9076-F3F0B55588BA}"/>
  </bookViews>
  <sheets>
    <sheet name="Final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O30" i="1"/>
  <c r="N30" i="1"/>
  <c r="M30" i="1"/>
  <c r="L30" i="1"/>
  <c r="K30" i="1"/>
  <c r="J30" i="1"/>
  <c r="I30" i="1"/>
  <c r="H30" i="1"/>
  <c r="G30" i="1"/>
  <c r="F30" i="1"/>
  <c r="E30" i="1"/>
  <c r="Q29" i="1"/>
  <c r="O29" i="1"/>
  <c r="N29" i="1"/>
  <c r="M29" i="1"/>
  <c r="L29" i="1"/>
  <c r="K29" i="1"/>
  <c r="J29" i="1"/>
  <c r="I29" i="1"/>
  <c r="H29" i="1"/>
  <c r="G29" i="1"/>
  <c r="F29" i="1"/>
  <c r="E29" i="1"/>
  <c r="Q28" i="1"/>
  <c r="O28" i="1"/>
  <c r="N28" i="1"/>
  <c r="M28" i="1"/>
  <c r="L28" i="1"/>
  <c r="K28" i="1"/>
  <c r="J28" i="1"/>
  <c r="I28" i="1"/>
  <c r="H28" i="1"/>
  <c r="G28" i="1"/>
  <c r="F28" i="1"/>
  <c r="E28" i="1"/>
  <c r="Q27" i="1"/>
  <c r="O27" i="1"/>
  <c r="N27" i="1"/>
  <c r="M27" i="1"/>
  <c r="L27" i="1"/>
  <c r="K27" i="1"/>
  <c r="J27" i="1"/>
  <c r="I27" i="1"/>
  <c r="H27" i="1"/>
  <c r="G27" i="1"/>
  <c r="F27" i="1"/>
  <c r="E27" i="1"/>
  <c r="P26" i="1"/>
  <c r="P25" i="1"/>
  <c r="P24" i="1"/>
  <c r="P23" i="1"/>
  <c r="P22" i="1"/>
  <c r="P21" i="1"/>
  <c r="P19" i="1"/>
  <c r="P18" i="1"/>
  <c r="P17" i="1"/>
  <c r="P16" i="1"/>
  <c r="P15" i="1"/>
  <c r="P14" i="1"/>
  <c r="P13" i="1"/>
  <c r="P12" i="1"/>
  <c r="P11" i="1"/>
  <c r="P30" i="1" s="1"/>
  <c r="P10" i="1"/>
  <c r="P9" i="1"/>
  <c r="P8" i="1"/>
  <c r="P7" i="1"/>
  <c r="P6" i="1"/>
  <c r="P29" i="1" s="1"/>
  <c r="P5" i="1"/>
  <c r="P4" i="1"/>
  <c r="P3" i="1"/>
  <c r="P28" i="1" s="1"/>
  <c r="P27" i="1" l="1"/>
</calcChain>
</file>

<file path=xl/sharedStrings.xml><?xml version="1.0" encoding="utf-8"?>
<sst xmlns="http://schemas.openxmlformats.org/spreadsheetml/2006/main" count="97" uniqueCount="62">
  <si>
    <t>College Creek Alliance Water Quality Survey, January 2025</t>
  </si>
  <si>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</si>
  <si>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</si>
  <si>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</si>
  <si>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</si>
  <si>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</si>
  <si>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</si>
  <si>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</si>
  <si>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</si>
  <si>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</si>
  <si>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</si>
  <si>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</si>
  <si>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</si>
  <si>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</si>
  <si>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</si>
  <si>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</si>
  <si>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</si>
  <si>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</si>
  <si>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</si>
  <si>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</si>
  <si>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</si>
  <si>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</si>
  <si>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</si>
  <si>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</si>
  <si>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</si>
  <si>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</si>
  <si>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</si>
  <si>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</si>
  <si>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</si>
  <si>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</si>
  <si>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</si>
  <si>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</si>
  <si>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</si>
  <si>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.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</si>
  <si>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</si>
  <si>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</si>
  <si>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</si>
  <si>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</si>
  <si>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</si>
  <si>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</si>
  <si>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</si>
  <si>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</si>
  <si>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</si>
  <si>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</si>
  <si>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</si>
  <si>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</si>
  <si>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</si>
  <si>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</si>
  <si>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</si>
  <si>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</si>
  <si>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</si>
  <si>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</si>
  <si>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</si>
  <si>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</si>
  <si>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</si>
  <si>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</si>
  <si>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</si>
  <si>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>Bacteria in fecal coliform colonies per 100 mL (no data 1/21)</t>
  </si>
  <si>
    <t xml:space="preserve">N:P: ratio of dissolved N to dissolved P.  N:P &gt; 16:1 suggests P limitation; N:P &lt; 16:1 indicates N limitation </t>
  </si>
  <si>
    <t>TSS--Suspended sediment in mg/L</t>
  </si>
  <si>
    <t>Secchi reading in cm</t>
  </si>
  <si>
    <t>Site 18 inaccessible due to Parkway road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</si>
</sst>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E5B1B-E55D-402E-8BEC-20B5CDD73586}">
  <dimension ref="A1:Q37"/>
  <sheetViews>
    <sheetView tabSelected="1" workbookViewId="0">
      <selection activeCell="S19" sqref="S19"/>
    </sheetView>
  </sheetViews>
  <sheetFormatPr defaultRowHeight="15" x14ac:dyDescent="0.25"/>
  <sheetData>
    <row r="1" spans="1:17" x14ac:dyDescent="0.25">
      <c r="A1" s="18" t="s">
        <v>0</v>
      </c>
      <c r="B1" s="18"/>
      <c r="C1" s="18"/>
      <c r="D1" s="18"/>
      <c r="E1" s="18"/>
      <c r="F1" s="18"/>
      <c r="N1" s="1"/>
    </row>
    <row r="2" spans="1:17" x14ac:dyDescent="0.25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spans="1:17" x14ac:dyDescent="0.25">
      <c r="A3" s="5">
        <v>1</v>
      </c>
      <c r="B3" s="6" t="s">
        <v>18</v>
      </c>
      <c r="C3" s="6" t="s">
        <v>19</v>
      </c>
      <c r="D3" s="7">
        <v>45682</v>
      </c>
      <c r="E3" s="8">
        <v>2</v>
      </c>
      <c r="F3" s="9">
        <v>686</v>
      </c>
      <c r="G3" s="10">
        <v>13.7</v>
      </c>
      <c r="H3" s="9">
        <v>99.8</v>
      </c>
      <c r="I3" s="9">
        <v>0</v>
      </c>
      <c r="J3" s="10">
        <v>7.11</v>
      </c>
      <c r="K3" s="11">
        <v>3.2000000000014239</v>
      </c>
      <c r="L3" s="12">
        <v>0.44085600000000003</v>
      </c>
      <c r="M3" s="12">
        <v>0.45599999999999996</v>
      </c>
      <c r="N3" s="11">
        <v>9.0635999999999992</v>
      </c>
      <c r="O3" s="11">
        <v>4.9210000000000003</v>
      </c>
      <c r="P3" s="13">
        <f>(N3+O3)/M3</f>
        <v>30.667982456140354</v>
      </c>
      <c r="Q3" s="9">
        <v>120</v>
      </c>
    </row>
    <row r="4" spans="1:17" x14ac:dyDescent="0.25">
      <c r="A4" s="5">
        <v>2</v>
      </c>
      <c r="B4" s="6" t="s">
        <v>20</v>
      </c>
      <c r="C4" s="6" t="s">
        <v>19</v>
      </c>
      <c r="D4" s="7">
        <v>45682</v>
      </c>
      <c r="E4" s="8">
        <v>1.4</v>
      </c>
      <c r="F4" s="9">
        <v>655</v>
      </c>
      <c r="G4" s="10">
        <v>13.6</v>
      </c>
      <c r="H4" s="9">
        <v>97.1</v>
      </c>
      <c r="I4" s="9">
        <v>0</v>
      </c>
      <c r="J4" s="10">
        <v>7.9</v>
      </c>
      <c r="K4" s="11">
        <v>2.2000000000002018</v>
      </c>
      <c r="L4" s="12">
        <v>0.391401</v>
      </c>
      <c r="M4" s="12">
        <v>0.30399999999999999</v>
      </c>
      <c r="N4" s="11">
        <v>19.056799999999999</v>
      </c>
      <c r="O4" s="11">
        <v>3.2375000000000003</v>
      </c>
      <c r="P4" s="13">
        <f t="shared" ref="P4:P26" si="0">(N4+O4)/M4</f>
        <v>73.336513157894743</v>
      </c>
      <c r="Q4" s="9">
        <v>120</v>
      </c>
    </row>
    <row r="5" spans="1:17" x14ac:dyDescent="0.25">
      <c r="A5" s="5">
        <v>3</v>
      </c>
      <c r="B5" s="6" t="s">
        <v>21</v>
      </c>
      <c r="C5" s="6" t="s">
        <v>19</v>
      </c>
      <c r="D5" s="7">
        <v>45682</v>
      </c>
      <c r="E5" s="8">
        <v>2</v>
      </c>
      <c r="F5" s="9">
        <v>733</v>
      </c>
      <c r="G5" s="12">
        <v>13.7</v>
      </c>
      <c r="H5" s="9">
        <v>99.6</v>
      </c>
      <c r="I5" s="9">
        <v>0</v>
      </c>
      <c r="J5" s="10">
        <v>7.29</v>
      </c>
      <c r="K5" s="11">
        <v>3.2000000000014239</v>
      </c>
      <c r="L5" s="12">
        <v>0.47618100000000002</v>
      </c>
      <c r="M5" s="12">
        <v>0.41799999999999998</v>
      </c>
      <c r="N5" s="11">
        <v>39.391799999999996</v>
      </c>
      <c r="O5" s="11">
        <v>1.6835</v>
      </c>
      <c r="P5" s="13">
        <f t="shared" si="0"/>
        <v>98.266267942583738</v>
      </c>
      <c r="Q5" s="9">
        <v>120</v>
      </c>
    </row>
    <row r="6" spans="1:17" x14ac:dyDescent="0.25">
      <c r="A6" s="5">
        <v>4</v>
      </c>
      <c r="B6" s="6" t="s">
        <v>22</v>
      </c>
      <c r="C6" s="6" t="s">
        <v>23</v>
      </c>
      <c r="D6" s="7">
        <v>45682</v>
      </c>
      <c r="E6" s="8">
        <v>4.2</v>
      </c>
      <c r="F6" s="9">
        <v>350</v>
      </c>
      <c r="G6" s="10">
        <v>11.9</v>
      </c>
      <c r="H6" s="9">
        <v>91.7</v>
      </c>
      <c r="I6" s="9">
        <v>0</v>
      </c>
      <c r="J6" s="10">
        <v>7.31</v>
      </c>
      <c r="K6" s="11">
        <v>2.7999999999996916</v>
      </c>
      <c r="L6" s="12">
        <v>0.356076</v>
      </c>
      <c r="M6" s="12">
        <v>0.30399999999999999</v>
      </c>
      <c r="N6" s="11">
        <v>7.7272999999999996</v>
      </c>
      <c r="O6" s="11">
        <v>7.1225000000000005</v>
      </c>
      <c r="P6" s="13">
        <f t="shared" si="0"/>
        <v>48.848026315789475</v>
      </c>
      <c r="Q6" s="9">
        <v>120</v>
      </c>
    </row>
    <row r="7" spans="1:17" x14ac:dyDescent="0.25">
      <c r="A7" s="5">
        <v>5</v>
      </c>
      <c r="B7" s="6" t="s">
        <v>24</v>
      </c>
      <c r="C7" s="6" t="s">
        <v>23</v>
      </c>
      <c r="D7" s="7">
        <v>45682</v>
      </c>
      <c r="E7" s="8">
        <v>4.7</v>
      </c>
      <c r="F7" s="9">
        <v>1666</v>
      </c>
      <c r="G7" s="10">
        <v>11.6</v>
      </c>
      <c r="H7" s="9">
        <v>90.7</v>
      </c>
      <c r="I7" s="9">
        <v>0</v>
      </c>
      <c r="J7" s="10">
        <v>5.07</v>
      </c>
      <c r="K7" s="11">
        <v>1.5999999999998238</v>
      </c>
      <c r="L7" s="12">
        <v>0.28542600000000001</v>
      </c>
      <c r="M7" s="12">
        <v>0.26600000000000001</v>
      </c>
      <c r="N7" s="11">
        <v>23.0657</v>
      </c>
      <c r="O7" s="11">
        <v>36.648499999999999</v>
      </c>
      <c r="P7" s="13">
        <f t="shared" si="0"/>
        <v>224.48947368421051</v>
      </c>
      <c r="Q7" s="9">
        <v>120</v>
      </c>
    </row>
    <row r="8" spans="1:17" x14ac:dyDescent="0.25">
      <c r="A8" s="5">
        <v>6</v>
      </c>
      <c r="B8" s="6" t="s">
        <v>25</v>
      </c>
      <c r="C8" s="6" t="s">
        <v>19</v>
      </c>
      <c r="D8" s="7">
        <v>45682</v>
      </c>
      <c r="E8" s="8">
        <v>2.9</v>
      </c>
      <c r="F8" s="9">
        <v>638</v>
      </c>
      <c r="G8" s="10">
        <v>14.1</v>
      </c>
      <c r="H8" s="9">
        <v>104</v>
      </c>
      <c r="I8" s="9">
        <v>66</v>
      </c>
      <c r="J8" s="10">
        <v>7.36</v>
      </c>
      <c r="K8" s="11">
        <v>1.0000000000012221</v>
      </c>
      <c r="L8" s="12">
        <v>0.50868000000000002</v>
      </c>
      <c r="M8" s="12">
        <v>0.45599999999999996</v>
      </c>
      <c r="N8" s="11">
        <v>52.580500000000001</v>
      </c>
      <c r="O8" s="11">
        <v>0.90650000000000008</v>
      </c>
      <c r="P8" s="13">
        <f t="shared" si="0"/>
        <v>117.29605263157896</v>
      </c>
      <c r="Q8" s="9">
        <v>120</v>
      </c>
    </row>
    <row r="9" spans="1:17" x14ac:dyDescent="0.25">
      <c r="A9" s="5">
        <v>7</v>
      </c>
      <c r="B9" s="6" t="s">
        <v>26</v>
      </c>
      <c r="C9" s="6" t="s">
        <v>19</v>
      </c>
      <c r="D9" s="7">
        <v>45682</v>
      </c>
      <c r="E9" s="8">
        <v>1.8</v>
      </c>
      <c r="F9" s="9">
        <v>683</v>
      </c>
      <c r="G9" s="10">
        <v>11.2</v>
      </c>
      <c r="H9" s="9">
        <v>81</v>
      </c>
      <c r="I9" s="9">
        <v>0</v>
      </c>
      <c r="J9" s="10">
        <v>7.14</v>
      </c>
      <c r="K9" s="11">
        <v>0.79999999999991189</v>
      </c>
      <c r="L9" s="12">
        <v>0.28825200000000001</v>
      </c>
      <c r="M9" s="12">
        <v>0.38</v>
      </c>
      <c r="N9" s="11">
        <v>15.5708</v>
      </c>
      <c r="O9" s="11">
        <v>0.51800000000000002</v>
      </c>
      <c r="P9" s="13">
        <f t="shared" si="0"/>
        <v>42.338947368421053</v>
      </c>
      <c r="Q9" s="9">
        <v>120</v>
      </c>
    </row>
    <row r="10" spans="1:17" x14ac:dyDescent="0.25">
      <c r="A10" s="5">
        <v>8</v>
      </c>
      <c r="B10" s="6" t="s">
        <v>27</v>
      </c>
      <c r="C10" s="6" t="s">
        <v>23</v>
      </c>
      <c r="D10" s="7">
        <v>45682</v>
      </c>
      <c r="E10" s="8">
        <v>2.7</v>
      </c>
      <c r="F10" s="9">
        <v>378</v>
      </c>
      <c r="G10" s="10">
        <v>10.7</v>
      </c>
      <c r="H10" s="9">
        <v>79.400000000000006</v>
      </c>
      <c r="I10" s="9">
        <v>0</v>
      </c>
      <c r="J10" s="10">
        <v>7.27</v>
      </c>
      <c r="K10" s="11">
        <v>9.5774647887325912</v>
      </c>
      <c r="L10" s="12">
        <v>0.82590845070422536</v>
      </c>
      <c r="M10" s="12">
        <v>0.30399999999999999</v>
      </c>
      <c r="N10" s="11">
        <v>8.8311999999999991</v>
      </c>
      <c r="O10" s="11">
        <v>1.036</v>
      </c>
      <c r="P10" s="13">
        <f t="shared" si="0"/>
        <v>32.4578947368421</v>
      </c>
      <c r="Q10" s="9">
        <v>63</v>
      </c>
    </row>
    <row r="11" spans="1:17" x14ac:dyDescent="0.25">
      <c r="A11" s="5">
        <v>9</v>
      </c>
      <c r="B11" s="6" t="s">
        <v>28</v>
      </c>
      <c r="C11" s="6" t="s">
        <v>29</v>
      </c>
      <c r="D11" s="7">
        <v>45682</v>
      </c>
      <c r="E11" s="8">
        <v>1.5</v>
      </c>
      <c r="F11" s="9">
        <v>3050</v>
      </c>
      <c r="G11" s="10">
        <v>19.2</v>
      </c>
      <c r="H11" s="9">
        <v>138</v>
      </c>
      <c r="I11" s="9">
        <v>0</v>
      </c>
      <c r="J11" s="10">
        <v>7.09</v>
      </c>
      <c r="K11" s="11">
        <v>45.483870967741936</v>
      </c>
      <c r="L11" s="12">
        <v>1.8482951612903229</v>
      </c>
      <c r="M11" s="12">
        <v>1.9</v>
      </c>
      <c r="N11" s="11">
        <v>5.8099999999999999E-2</v>
      </c>
      <c r="O11" s="11">
        <v>0.25900000000000001</v>
      </c>
      <c r="P11" s="13">
        <f t="shared" si="0"/>
        <v>0.16689473684210526</v>
      </c>
      <c r="Q11" s="9">
        <v>111</v>
      </c>
    </row>
    <row r="12" spans="1:17" x14ac:dyDescent="0.25">
      <c r="A12" s="5">
        <v>10</v>
      </c>
      <c r="B12" s="6" t="s">
        <v>30</v>
      </c>
      <c r="C12" s="6" t="s">
        <v>29</v>
      </c>
      <c r="D12" s="7">
        <v>45682</v>
      </c>
      <c r="E12" s="8">
        <v>2.9</v>
      </c>
      <c r="F12" s="9">
        <v>9940</v>
      </c>
      <c r="G12" s="10">
        <v>17.100000000000001</v>
      </c>
      <c r="H12" s="9">
        <v>127</v>
      </c>
      <c r="I12" s="9">
        <v>0</v>
      </c>
      <c r="J12" s="10">
        <v>8.01</v>
      </c>
      <c r="K12" s="11">
        <v>9.3999999999994088</v>
      </c>
      <c r="L12" s="12">
        <v>0.58074300000000001</v>
      </c>
      <c r="M12" s="12">
        <v>0.41799999999999998</v>
      </c>
      <c r="N12" s="11">
        <v>6.7976999999999999</v>
      </c>
      <c r="O12" s="11">
        <v>0</v>
      </c>
      <c r="P12" s="13">
        <f t="shared" si="0"/>
        <v>16.262440191387562</v>
      </c>
      <c r="Q12" s="9">
        <v>120</v>
      </c>
    </row>
    <row r="13" spans="1:17" x14ac:dyDescent="0.25">
      <c r="A13" s="5">
        <v>11</v>
      </c>
      <c r="B13" s="6" t="s">
        <v>31</v>
      </c>
      <c r="C13" s="6" t="s">
        <v>23</v>
      </c>
      <c r="D13" s="7">
        <v>45682</v>
      </c>
      <c r="E13" s="8">
        <v>2.1</v>
      </c>
      <c r="F13" s="9">
        <v>255</v>
      </c>
      <c r="G13" s="10">
        <v>9.57</v>
      </c>
      <c r="H13" s="9">
        <v>69.599999999999994</v>
      </c>
      <c r="I13" s="9">
        <v>0</v>
      </c>
      <c r="J13" s="10">
        <v>7.29</v>
      </c>
      <c r="K13" s="11">
        <v>3.6923076923072853</v>
      </c>
      <c r="L13" s="12">
        <v>0.77388923076923077</v>
      </c>
      <c r="M13" s="12">
        <v>0.30399999999999999</v>
      </c>
      <c r="N13" s="11">
        <v>2.2077999999999998</v>
      </c>
      <c r="O13" s="11">
        <v>2.2015000000000002</v>
      </c>
      <c r="P13" s="13">
        <f t="shared" si="0"/>
        <v>14.504276315789474</v>
      </c>
      <c r="Q13" s="9">
        <v>54</v>
      </c>
    </row>
    <row r="14" spans="1:17" x14ac:dyDescent="0.25">
      <c r="A14" s="5">
        <v>12</v>
      </c>
      <c r="B14" s="6" t="s">
        <v>32</v>
      </c>
      <c r="C14" s="6" t="s">
        <v>23</v>
      </c>
      <c r="D14" s="7">
        <v>45682</v>
      </c>
      <c r="E14" s="8">
        <v>3.4</v>
      </c>
      <c r="F14" s="9">
        <v>245</v>
      </c>
      <c r="G14" s="10">
        <v>13.28</v>
      </c>
      <c r="H14" s="9">
        <v>99.7</v>
      </c>
      <c r="I14" s="9">
        <v>0</v>
      </c>
      <c r="J14" s="10">
        <v>7.7</v>
      </c>
      <c r="K14" s="11" t="s">
        <v>33</v>
      </c>
      <c r="L14" s="12">
        <v>0.94267285714285731</v>
      </c>
      <c r="M14" s="12">
        <v>0.30399999999999999</v>
      </c>
      <c r="N14" s="11">
        <v>0.34860000000000002</v>
      </c>
      <c r="O14" s="11">
        <v>0.38850000000000001</v>
      </c>
      <c r="P14" s="13">
        <f t="shared" si="0"/>
        <v>2.4246710526315791</v>
      </c>
      <c r="Q14" s="9">
        <v>120</v>
      </c>
    </row>
    <row r="15" spans="1:17" x14ac:dyDescent="0.25">
      <c r="A15" s="5">
        <v>13</v>
      </c>
      <c r="B15" s="6" t="s">
        <v>34</v>
      </c>
      <c r="C15" s="6" t="s">
        <v>29</v>
      </c>
      <c r="D15" s="7">
        <v>45682</v>
      </c>
      <c r="E15" s="8">
        <v>3.5</v>
      </c>
      <c r="F15" s="9">
        <v>5740</v>
      </c>
      <c r="G15" s="10">
        <v>20</v>
      </c>
      <c r="H15" s="9">
        <v>177</v>
      </c>
      <c r="I15" s="9">
        <v>0</v>
      </c>
      <c r="J15" s="10">
        <v>8.2200000000000006</v>
      </c>
      <c r="K15" s="11">
        <v>13.92405063291042</v>
      </c>
      <c r="L15" s="12">
        <v>1.1947898734177216</v>
      </c>
      <c r="M15" s="12">
        <v>0.53200000000000003</v>
      </c>
      <c r="N15" s="11">
        <v>0</v>
      </c>
      <c r="O15" s="11">
        <v>0</v>
      </c>
      <c r="P15" s="13">
        <f t="shared" si="0"/>
        <v>0</v>
      </c>
      <c r="Q15" s="9">
        <v>63</v>
      </c>
    </row>
    <row r="16" spans="1:17" x14ac:dyDescent="0.25">
      <c r="A16" s="5">
        <v>14</v>
      </c>
      <c r="B16" s="6" t="s">
        <v>35</v>
      </c>
      <c r="C16" s="6" t="s">
        <v>29</v>
      </c>
      <c r="D16" s="7">
        <v>45682</v>
      </c>
      <c r="E16" s="8">
        <v>2.2000000000000002</v>
      </c>
      <c r="F16" s="9">
        <v>1497</v>
      </c>
      <c r="G16" s="12">
        <v>18</v>
      </c>
      <c r="H16" s="9">
        <v>131</v>
      </c>
      <c r="I16" s="9">
        <v>0</v>
      </c>
      <c r="J16" s="10">
        <v>7.68</v>
      </c>
      <c r="K16" s="11">
        <v>6.956521739129669</v>
      </c>
      <c r="L16" s="12">
        <v>1.3044652173913045</v>
      </c>
      <c r="M16" s="12">
        <v>1.444</v>
      </c>
      <c r="N16" s="11">
        <v>4.5899000000000001</v>
      </c>
      <c r="O16" s="11">
        <v>0.1295</v>
      </c>
      <c r="P16" s="13">
        <f t="shared" si="0"/>
        <v>3.2682825484764546</v>
      </c>
      <c r="Q16" s="9">
        <v>66</v>
      </c>
    </row>
    <row r="17" spans="1:17" x14ac:dyDescent="0.25">
      <c r="A17" s="5">
        <v>15</v>
      </c>
      <c r="B17" s="6" t="s">
        <v>36</v>
      </c>
      <c r="C17" s="6" t="s">
        <v>19</v>
      </c>
      <c r="D17" s="7">
        <v>45682</v>
      </c>
      <c r="E17" s="8">
        <v>1.5</v>
      </c>
      <c r="F17" s="9">
        <v>837</v>
      </c>
      <c r="G17" s="12">
        <v>15.3</v>
      </c>
      <c r="H17" s="9">
        <v>110</v>
      </c>
      <c r="I17" s="9">
        <v>433</v>
      </c>
      <c r="J17" s="10">
        <v>7.61</v>
      </c>
      <c r="K17" s="11">
        <v>2.3999999999997357</v>
      </c>
      <c r="L17" s="12">
        <v>0.40694400000000003</v>
      </c>
      <c r="M17" s="12">
        <v>0.38</v>
      </c>
      <c r="N17" s="11">
        <v>21.148399999999999</v>
      </c>
      <c r="O17" s="11">
        <v>1.4245000000000001</v>
      </c>
      <c r="P17" s="13">
        <f t="shared" si="0"/>
        <v>59.402368421052621</v>
      </c>
      <c r="Q17" s="9">
        <v>120</v>
      </c>
    </row>
    <row r="18" spans="1:17" x14ac:dyDescent="0.25">
      <c r="A18" s="5">
        <v>16</v>
      </c>
      <c r="B18" s="6" t="s">
        <v>37</v>
      </c>
      <c r="C18" s="6" t="s">
        <v>23</v>
      </c>
      <c r="D18" s="7">
        <v>45682</v>
      </c>
      <c r="E18" s="8">
        <v>4.0999999999999996</v>
      </c>
      <c r="F18" s="9">
        <v>726</v>
      </c>
      <c r="G18" s="12">
        <v>17.7</v>
      </c>
      <c r="H18" s="9">
        <v>136</v>
      </c>
      <c r="I18" s="9">
        <v>0</v>
      </c>
      <c r="J18" s="10">
        <v>7.84</v>
      </c>
      <c r="K18" s="11">
        <v>3.7142857142872088</v>
      </c>
      <c r="L18" s="12">
        <v>0.85789285714285735</v>
      </c>
      <c r="M18" s="12">
        <v>0.53200000000000003</v>
      </c>
      <c r="N18" s="11">
        <v>0.46479999999999999</v>
      </c>
      <c r="O18" s="11">
        <v>0</v>
      </c>
      <c r="P18" s="13">
        <f t="shared" si="0"/>
        <v>0.87368421052631573</v>
      </c>
      <c r="Q18" s="9">
        <v>59</v>
      </c>
    </row>
    <row r="19" spans="1:17" x14ac:dyDescent="0.25">
      <c r="A19" s="5">
        <v>17</v>
      </c>
      <c r="B19" s="6" t="s">
        <v>38</v>
      </c>
      <c r="C19" s="6" t="s">
        <v>23</v>
      </c>
      <c r="D19" s="7">
        <v>45682</v>
      </c>
      <c r="E19" s="8">
        <v>5</v>
      </c>
      <c r="F19" s="9">
        <v>514</v>
      </c>
      <c r="G19" s="10">
        <v>16.899999999999999</v>
      </c>
      <c r="H19" s="9">
        <v>133</v>
      </c>
      <c r="I19" s="9">
        <v>0</v>
      </c>
      <c r="J19" s="10">
        <v>7.72</v>
      </c>
      <c r="K19" s="11">
        <v>1.0000000000012221</v>
      </c>
      <c r="L19" s="12">
        <v>0.30662100000000003</v>
      </c>
      <c r="M19" s="12">
        <v>0.30399999999999999</v>
      </c>
      <c r="N19" s="11">
        <v>1.6268</v>
      </c>
      <c r="O19" s="11">
        <v>0.64749999999999996</v>
      </c>
      <c r="P19" s="13">
        <f t="shared" si="0"/>
        <v>7.4812500000000011</v>
      </c>
      <c r="Q19" s="9">
        <v>120</v>
      </c>
    </row>
    <row r="20" spans="1:17" x14ac:dyDescent="0.25">
      <c r="A20" s="5">
        <v>18</v>
      </c>
      <c r="B20" s="6" t="s">
        <v>39</v>
      </c>
      <c r="C20" s="6" t="s">
        <v>19</v>
      </c>
      <c r="D20" s="7">
        <v>45682</v>
      </c>
      <c r="E20" s="8" t="s">
        <v>33</v>
      </c>
      <c r="F20" s="9" t="s">
        <v>33</v>
      </c>
      <c r="G20" s="10" t="s">
        <v>33</v>
      </c>
      <c r="H20" s="10" t="s">
        <v>33</v>
      </c>
      <c r="I20" s="10" t="s">
        <v>33</v>
      </c>
      <c r="J20" s="10" t="s">
        <v>33</v>
      </c>
      <c r="K20" s="10" t="s">
        <v>33</v>
      </c>
      <c r="L20" s="10" t="s">
        <v>33</v>
      </c>
      <c r="M20" s="10" t="s">
        <v>33</v>
      </c>
      <c r="N20" s="10" t="s">
        <v>33</v>
      </c>
      <c r="O20" s="10" t="s">
        <v>33</v>
      </c>
      <c r="P20" s="13" t="s">
        <v>33</v>
      </c>
      <c r="Q20" s="9" t="s">
        <v>33</v>
      </c>
    </row>
    <row r="21" spans="1:17" x14ac:dyDescent="0.25">
      <c r="A21" s="5">
        <v>19</v>
      </c>
      <c r="B21" s="6" t="s">
        <v>40</v>
      </c>
      <c r="C21" s="6" t="s">
        <v>29</v>
      </c>
      <c r="D21" s="7">
        <v>45682</v>
      </c>
      <c r="E21" s="8">
        <v>1.6</v>
      </c>
      <c r="F21" s="9">
        <v>1780</v>
      </c>
      <c r="G21" s="10">
        <v>18.600000000000001</v>
      </c>
      <c r="H21" s="9">
        <v>134</v>
      </c>
      <c r="I21" s="9">
        <v>0</v>
      </c>
      <c r="J21" s="10">
        <v>7.45</v>
      </c>
      <c r="K21" s="11">
        <v>12.368421052633138</v>
      </c>
      <c r="L21" s="12">
        <v>0.74368421052631573</v>
      </c>
      <c r="M21" s="12">
        <v>0.45599999999999996</v>
      </c>
      <c r="N21" s="11">
        <v>8.5988000000000007</v>
      </c>
      <c r="O21" s="11">
        <v>1.9425000000000001</v>
      </c>
      <c r="P21" s="13">
        <f t="shared" si="0"/>
        <v>23.116885964912285</v>
      </c>
      <c r="Q21" s="9">
        <v>110</v>
      </c>
    </row>
    <row r="22" spans="1:17" x14ac:dyDescent="0.25">
      <c r="A22" s="5">
        <v>20</v>
      </c>
      <c r="B22" s="6" t="s">
        <v>41</v>
      </c>
      <c r="C22" s="6" t="s">
        <v>23</v>
      </c>
      <c r="D22" s="7">
        <v>45682</v>
      </c>
      <c r="E22" s="8">
        <v>4.4000000000000004</v>
      </c>
      <c r="F22" s="9">
        <v>310</v>
      </c>
      <c r="G22" s="10">
        <v>11.8</v>
      </c>
      <c r="H22" s="9">
        <v>91.1</v>
      </c>
      <c r="I22" s="9">
        <v>0</v>
      </c>
      <c r="J22" s="10">
        <v>7.24</v>
      </c>
      <c r="K22" s="11">
        <v>2.0000000000006679</v>
      </c>
      <c r="L22" s="12">
        <v>0.49031100000000005</v>
      </c>
      <c r="M22" s="12">
        <v>0.41799999999999998</v>
      </c>
      <c r="N22" s="11">
        <v>6.7396000000000003</v>
      </c>
      <c r="O22" s="11">
        <v>45.454500000000003</v>
      </c>
      <c r="P22" s="13">
        <f t="shared" si="0"/>
        <v>124.86626794258375</v>
      </c>
      <c r="Q22" s="9">
        <v>120</v>
      </c>
    </row>
    <row r="23" spans="1:17" x14ac:dyDescent="0.25">
      <c r="A23" s="5">
        <v>21</v>
      </c>
      <c r="B23" s="6" t="s">
        <v>42</v>
      </c>
      <c r="C23" s="6" t="s">
        <v>19</v>
      </c>
      <c r="D23" s="7">
        <v>45682</v>
      </c>
      <c r="E23" s="8">
        <v>5.8</v>
      </c>
      <c r="F23" s="9">
        <v>398</v>
      </c>
      <c r="G23" s="10">
        <v>8.6199999999999992</v>
      </c>
      <c r="H23" s="9">
        <v>69</v>
      </c>
      <c r="I23" s="9">
        <v>0</v>
      </c>
      <c r="J23" s="10">
        <v>6.75</v>
      </c>
      <c r="K23" s="11">
        <v>3.9999999999995595</v>
      </c>
      <c r="L23" s="12">
        <v>0.95236200000000004</v>
      </c>
      <c r="M23" s="12">
        <v>0.34199999999999997</v>
      </c>
      <c r="N23" s="11">
        <v>4.0670000000000002</v>
      </c>
      <c r="O23" s="11">
        <v>2.4605000000000001</v>
      </c>
      <c r="P23" s="13">
        <f t="shared" si="0"/>
        <v>19.086257309941523</v>
      </c>
      <c r="Q23" s="9">
        <v>120</v>
      </c>
    </row>
    <row r="24" spans="1:17" x14ac:dyDescent="0.25">
      <c r="A24" s="5">
        <v>22</v>
      </c>
      <c r="B24" s="6" t="s">
        <v>43</v>
      </c>
      <c r="C24" s="6" t="s">
        <v>19</v>
      </c>
      <c r="D24" s="7">
        <v>45682</v>
      </c>
      <c r="E24" s="8">
        <v>5.2</v>
      </c>
      <c r="F24" s="9">
        <v>723</v>
      </c>
      <c r="G24" s="10">
        <v>12.5</v>
      </c>
      <c r="H24" s="9">
        <v>98.6</v>
      </c>
      <c r="I24" s="9">
        <v>0</v>
      </c>
      <c r="J24" s="10">
        <v>7.31</v>
      </c>
      <c r="K24" s="11">
        <v>3.1999999999996476</v>
      </c>
      <c r="L24" s="12">
        <v>0.54824400000000006</v>
      </c>
      <c r="M24" s="12">
        <v>0.30399999999999999</v>
      </c>
      <c r="N24" s="11">
        <v>19.754000000000001</v>
      </c>
      <c r="O24" s="11">
        <v>9.0649999999999995</v>
      </c>
      <c r="P24" s="13">
        <f t="shared" si="0"/>
        <v>94.799342105263165</v>
      </c>
      <c r="Q24" s="9">
        <v>120</v>
      </c>
    </row>
    <row r="25" spans="1:17" x14ac:dyDescent="0.25">
      <c r="A25" s="5">
        <v>23</v>
      </c>
      <c r="B25" s="6" t="s">
        <v>40</v>
      </c>
      <c r="C25" s="6" t="s">
        <v>29</v>
      </c>
      <c r="D25" s="7">
        <v>45682</v>
      </c>
      <c r="E25" s="8">
        <v>2.4</v>
      </c>
      <c r="F25" s="9">
        <v>2840</v>
      </c>
      <c r="G25" s="10">
        <v>17.5</v>
      </c>
      <c r="H25" s="9">
        <v>128</v>
      </c>
      <c r="I25" s="9">
        <v>0</v>
      </c>
      <c r="J25" s="10">
        <v>7.39</v>
      </c>
      <c r="K25" s="11">
        <v>5.2777777777778132</v>
      </c>
      <c r="L25" s="12">
        <v>0.81051250000000008</v>
      </c>
      <c r="M25" s="12">
        <v>0.53200000000000003</v>
      </c>
      <c r="N25" s="11">
        <v>0</v>
      </c>
      <c r="O25" s="11">
        <v>0</v>
      </c>
      <c r="P25" s="13">
        <f t="shared" si="0"/>
        <v>0</v>
      </c>
      <c r="Q25" s="9">
        <v>74</v>
      </c>
    </row>
    <row r="26" spans="1:17" x14ac:dyDescent="0.25">
      <c r="A26" s="5">
        <v>24</v>
      </c>
      <c r="B26" s="6" t="s">
        <v>44</v>
      </c>
      <c r="C26" s="6" t="s">
        <v>19</v>
      </c>
      <c r="D26" s="7">
        <v>45682</v>
      </c>
      <c r="E26" s="8">
        <v>14.3</v>
      </c>
      <c r="F26" s="9">
        <v>1401</v>
      </c>
      <c r="G26" s="10">
        <v>9.6999999999999993</v>
      </c>
      <c r="H26" s="9">
        <v>94.6</v>
      </c>
      <c r="I26" s="9">
        <v>0</v>
      </c>
      <c r="J26" s="10">
        <v>8.1</v>
      </c>
      <c r="K26" s="11">
        <v>0</v>
      </c>
      <c r="L26" s="12">
        <v>6.3585000000000003E-2</v>
      </c>
      <c r="M26" s="12">
        <v>3.9139999999999997</v>
      </c>
      <c r="N26" s="11">
        <v>8.5406999999999993</v>
      </c>
      <c r="O26" s="11">
        <v>1.6835</v>
      </c>
      <c r="P26" s="13">
        <f t="shared" si="0"/>
        <v>2.6122125702606032</v>
      </c>
      <c r="Q26" s="9">
        <v>120</v>
      </c>
    </row>
    <row r="27" spans="1:17" x14ac:dyDescent="0.25">
      <c r="B27" s="2" t="s">
        <v>45</v>
      </c>
      <c r="D27" s="7"/>
      <c r="E27" s="14">
        <f>AVERAGE(E3:E26)</f>
        <v>3.5478260869565217</v>
      </c>
      <c r="F27" s="15">
        <f>AVERAGE(F3:F26)</f>
        <v>1567.1739130434783</v>
      </c>
      <c r="G27" s="16">
        <f>AVERAGE(G3:G26)</f>
        <v>14.185652173913045</v>
      </c>
      <c r="H27" s="15">
        <f>AVERAGE(H3:H26)</f>
        <v>107.82173913043476</v>
      </c>
      <c r="I27" s="15">
        <f>AVERAGE(I3:I26)</f>
        <v>21.695652173913043</v>
      </c>
      <c r="J27" s="16">
        <f t="shared" ref="J27:Q27" si="1">AVERAGE(J3:J26)</f>
        <v>7.3847826086956534</v>
      </c>
      <c r="K27" s="14">
        <f t="shared" si="1"/>
        <v>6.2633954711601811</v>
      </c>
      <c r="L27" s="16">
        <f t="shared" si="1"/>
        <v>0.66946923297325367</v>
      </c>
      <c r="M27" s="16">
        <f t="shared" si="1"/>
        <v>0.65095652173913043</v>
      </c>
      <c r="N27" s="14">
        <f t="shared" si="1"/>
        <v>11.314343478260868</v>
      </c>
      <c r="O27" s="14">
        <f t="shared" si="1"/>
        <v>5.2926086956521745</v>
      </c>
      <c r="P27" s="15">
        <f t="shared" si="1"/>
        <v>45.068086594049063</v>
      </c>
      <c r="Q27" s="15">
        <f t="shared" si="1"/>
        <v>104.34782608695652</v>
      </c>
    </row>
    <row r="28" spans="1:17" x14ac:dyDescent="0.25">
      <c r="B28" s="2" t="s">
        <v>46</v>
      </c>
      <c r="E28" s="14">
        <f>AVERAGE(E3,E4,E5,E8,E9,E17,E20,E23,E24)</f>
        <v>2.8250000000000002</v>
      </c>
      <c r="F28" s="15">
        <f>AVERAGE(F3,F4,F5,F8,F9,F17,F20,F23,F24)</f>
        <v>669.125</v>
      </c>
      <c r="G28" s="16">
        <f>AVERAGE(G3,G4,G5,G8,G9,G17,G20,G23,G24)</f>
        <v>12.84</v>
      </c>
      <c r="H28" s="15">
        <f t="shared" ref="H28:N28" si="2">AVERAGE(H3,H4,H5,H8,H9,H17,H20,H23,H24)</f>
        <v>94.887500000000003</v>
      </c>
      <c r="I28" s="15">
        <f t="shared" si="2"/>
        <v>62.375</v>
      </c>
      <c r="J28" s="16">
        <f>AVERAGE(J3,J4,J5,J8,J9,J17,J20,J23,J24)</f>
        <v>7.3087499999999999</v>
      </c>
      <c r="K28" s="14">
        <f t="shared" si="2"/>
        <v>2.5000000000003908</v>
      </c>
      <c r="L28" s="16">
        <f t="shared" si="2"/>
        <v>0.50161500000000003</v>
      </c>
      <c r="M28" s="16">
        <f t="shared" si="2"/>
        <v>0.37999999999999995</v>
      </c>
      <c r="N28" s="14">
        <f t="shared" si="2"/>
        <v>22.579112500000001</v>
      </c>
      <c r="O28" s="14">
        <f>AVERAGE(O3,O4,O5,O8,O9,O17,O20,O23,O24)</f>
        <v>3.0270625</v>
      </c>
      <c r="P28" s="15">
        <f>AVERAGE(P3,P4,P5,P8,P9,P17,P20,P23,P24)</f>
        <v>66.899216424109511</v>
      </c>
      <c r="Q28" s="15">
        <f>AVERAGE(Q3,Q4,Q5,Q8,Q9,Q17,Q20,Q23,Q24)</f>
        <v>120</v>
      </c>
    </row>
    <row r="29" spans="1:17" x14ac:dyDescent="0.25">
      <c r="B29" s="2" t="s">
        <v>47</v>
      </c>
      <c r="E29" s="14">
        <f>AVERAGE(E6,E7,E10,E13,E14,E18,E19,E22)</f>
        <v>3.8250000000000002</v>
      </c>
      <c r="F29" s="15">
        <f>AVERAGE(F6,F7,F10,F13,F14,F18,F19,F22)</f>
        <v>555.5</v>
      </c>
      <c r="G29" s="16">
        <f>AVERAGE(G6,G7,G10,G13,G14,G18,G19,G22)</f>
        <v>12.93125</v>
      </c>
      <c r="H29" s="15">
        <f>AVERAGE(H6,H7,H10,H13,H14,H18,H19,H22)</f>
        <v>98.899999999999991</v>
      </c>
      <c r="I29" s="15">
        <f>AVERAGE(I6,I7,I10,I13,I14,I18,I19,I22)</f>
        <v>0</v>
      </c>
      <c r="J29" s="16">
        <f t="shared" ref="J29:P29" si="3">AVERAGE(J6,J7,J10,J13,J14,J18,J19,J22)</f>
        <v>7.1800000000000006</v>
      </c>
      <c r="K29" s="14">
        <f t="shared" si="3"/>
        <v>3.4834368850469271</v>
      </c>
      <c r="L29" s="16">
        <f t="shared" si="3"/>
        <v>0.60484967446989635</v>
      </c>
      <c r="M29" s="16">
        <f t="shared" si="3"/>
        <v>0.34200000000000003</v>
      </c>
      <c r="N29" s="14">
        <f>AVERAGE(N6,N7,N10,N13,N14,N18,N19,N22)</f>
        <v>6.3764750000000001</v>
      </c>
      <c r="O29" s="14">
        <f t="shared" si="3"/>
        <v>11.687375000000001</v>
      </c>
      <c r="P29" s="15">
        <f t="shared" si="3"/>
        <v>56.993193032296652</v>
      </c>
      <c r="Q29" s="15">
        <f>AVERAGE(Q6,Q7,Q10,Q13,Q14,Q18,Q19,Q22)</f>
        <v>97</v>
      </c>
    </row>
    <row r="30" spans="1:17" x14ac:dyDescent="0.25">
      <c r="B30" s="2" t="s">
        <v>48</v>
      </c>
      <c r="E30" s="14">
        <f>AVERAGE(E11,E12,E16,E15,E21,E25)</f>
        <v>2.35</v>
      </c>
      <c r="F30" s="15">
        <f>AVERAGE(F11,F12,F16,F15,F21,F25)</f>
        <v>4141.166666666667</v>
      </c>
      <c r="G30" s="16">
        <f>AVERAGE(G11,G12,G16,G15,G21,G25)</f>
        <v>18.400000000000002</v>
      </c>
      <c r="H30" s="15">
        <f t="shared" ref="H30:Q30" si="4">AVERAGE(H11,H12,H16,H15,H21,H25)</f>
        <v>139.16666666666666</v>
      </c>
      <c r="I30" s="15">
        <f t="shared" si="4"/>
        <v>0</v>
      </c>
      <c r="J30" s="16">
        <f t="shared" si="4"/>
        <v>7.6400000000000006</v>
      </c>
      <c r="K30" s="14">
        <f t="shared" si="4"/>
        <v>15.568440361698732</v>
      </c>
      <c r="L30" s="16">
        <f t="shared" si="4"/>
        <v>1.080414993770944</v>
      </c>
      <c r="M30" s="16">
        <f t="shared" si="4"/>
        <v>0.8803333333333333</v>
      </c>
      <c r="N30" s="14">
        <f t="shared" si="4"/>
        <v>3.3407499999999999</v>
      </c>
      <c r="O30" s="14">
        <f t="shared" si="4"/>
        <v>0.38850000000000001</v>
      </c>
      <c r="P30" s="15">
        <f t="shared" si="4"/>
        <v>7.135750573603068</v>
      </c>
      <c r="Q30" s="15">
        <f t="shared" si="4"/>
        <v>90.666666666666671</v>
      </c>
    </row>
    <row r="32" spans="1:17" x14ac:dyDescent="0.25">
      <c r="B32" s="6" t="s">
        <v>49</v>
      </c>
      <c r="C32" s="6"/>
      <c r="D32" s="6"/>
      <c r="F32" s="6" t="s">
        <v>50</v>
      </c>
      <c r="G32" s="6"/>
      <c r="H32" s="6"/>
      <c r="J32" s="17" t="s">
        <v>61</v>
      </c>
    </row>
    <row r="33" spans="2:8" x14ac:dyDescent="0.25">
      <c r="B33" s="6" t="s">
        <v>51</v>
      </c>
      <c r="C33" s="6"/>
      <c r="D33" s="6"/>
      <c r="E33" s="6"/>
      <c r="F33" s="6" t="s">
        <v>52</v>
      </c>
      <c r="G33" s="6"/>
      <c r="H33" s="6"/>
    </row>
    <row r="34" spans="2:8" x14ac:dyDescent="0.25">
      <c r="B34" s="6" t="s">
        <v>53</v>
      </c>
      <c r="C34" s="6"/>
      <c r="D34" s="6"/>
      <c r="E34" s="6"/>
      <c r="F34" s="6" t="s">
        <v>54</v>
      </c>
      <c r="G34" s="6"/>
      <c r="H34" s="6"/>
    </row>
    <row r="35" spans="2:8" x14ac:dyDescent="0.25">
      <c r="B35" s="6" t="s">
        <v>55</v>
      </c>
      <c r="C35" s="6"/>
      <c r="D35" s="6"/>
      <c r="E35" s="6"/>
      <c r="F35" s="6" t="s">
        <v>56</v>
      </c>
      <c r="G35" s="6"/>
      <c r="H35" s="6"/>
    </row>
    <row r="36" spans="2:8" x14ac:dyDescent="0.25">
      <c r="B36" s="6" t="s">
        <v>57</v>
      </c>
      <c r="C36" s="6"/>
      <c r="D36" s="6"/>
      <c r="E36" s="6"/>
      <c r="F36" s="6" t="s">
        <v>58</v>
      </c>
      <c r="G36" s="6"/>
      <c r="H36" s="6"/>
    </row>
    <row r="37" spans="2:8" x14ac:dyDescent="0.25">
      <c r="B37" s="6" t="s">
        <v>59</v>
      </c>
      <c r="C37" s="6"/>
      <c r="D37" s="6"/>
      <c r="E37" s="6"/>
      <c r="F37" s="6" t="s">
        <v>60</v>
      </c>
      <c r="G37" s="6"/>
      <c r="H37" s="6"/>
    </row>
  </sheetData>
  <mergeCells count="1">
    <mergeCell ref="A1:F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37359AD9C0AD419322C4E367C52756" ma:contentTypeVersion="13" ma:contentTypeDescription="Create a new document." ma:contentTypeScope="" ma:versionID="b6d91610d7e0f49bc904dd73938b759f">
  <xsd:schema xmlns:xsd="http://www.w3.org/2001/XMLSchema" xmlns:xs="http://www.w3.org/2001/XMLSchema" xmlns:p="http://schemas.microsoft.com/office/2006/metadata/properties" xmlns:ns2="54936c42-809f-4d76-bbb3-f2f1fb700f10" xmlns:ns3="480688e7-2bd0-43e4-bb0f-8935d2d2a55a" targetNamespace="http://schemas.microsoft.com/office/2006/metadata/properties" ma:root="true" ma:fieldsID="affb4c5a31284cd54faef956e598dc85" ns2:_="" ns3:_="">
    <xsd:import namespace="54936c42-809f-4d76-bbb3-f2f1fb700f10"/>
    <xsd:import namespace="480688e7-2bd0-43e4-bb0f-8935d2d2a55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36c42-809f-4d76-bbb3-f2f1fb700f1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afe3cb0c-d40f-4108-bef2-3c64d4822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688e7-2bd0-43e4-bb0f-8935d2d2a55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76531fe-dbb8-40a9-8abb-a27e236a7f1b}" ma:internalName="TaxCatchAll" ma:showField="CatchAllData" ma:web="480688e7-2bd0-43e4-bb0f-8935d2d2a5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936c42-809f-4d76-bbb3-f2f1fb700f10">
      <Terms xmlns="http://schemas.microsoft.com/office/infopath/2007/PartnerControls"/>
    </lcf76f155ced4ddcb4097134ff3c332f>
    <TaxCatchAll xmlns="480688e7-2bd0-43e4-bb0f-8935d2d2a55a" xsi:nil="true"/>
  </documentManagement>
</p:properties>
</file>

<file path=customXml/itemProps1.xml><?xml version="1.0" encoding="utf-8"?>
<ds:datastoreItem xmlns:ds="http://schemas.openxmlformats.org/officeDocument/2006/customXml" ds:itemID="{9F433DF2-A918-4AFA-BC8B-043354CC56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936c42-809f-4d76-bbb3-f2f1fb700f10"/>
    <ds:schemaRef ds:uri="480688e7-2bd0-43e4-bb0f-8935d2d2a5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6AB654-FE90-4665-9AB0-F933711960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668C79-FF0F-41DA-BA60-72E7D3EFB66F}">
  <ds:schemaRefs>
    <ds:schemaRef ds:uri="http://schemas.microsoft.com/office/2006/metadata/properties"/>
    <ds:schemaRef ds:uri="http://schemas.microsoft.com/office/infopath/2007/PartnerControls"/>
    <ds:schemaRef ds:uri="54936c42-809f-4d76-bbb3-f2f1fb700f10"/>
    <ds:schemaRef ds:uri="480688e7-2bd0-43e4-bb0f-8935d2d2a5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Leu, Cheryl</dc:creator>
  <cp:lastModifiedBy>Leu, Cheryl</cp:lastModifiedBy>
  <dcterms:created xsi:type="dcterms:W3CDTF">2025-07-30T19:09:13Z</dcterms:created>
  <dcterms:modified xsi:type="dcterms:W3CDTF">2025-07-31T18:20:57Z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0x010100D937359AD9C0AD419322C4E367C52756</vt:lpwstr>
  </property>
  <property fmtid="{D5CDD505-2E9C-101B-9397-08002B2CF9AE}" pid="3" name="MediaServiceImageTags">
    <vt:lpwstr/>
  </property>
</Properties>
</file>