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12" documentId="8_{5A9A3764-F486-44AC-9A8B-BD95CB03290B}" xr6:coauthVersionLast="47" xr6:coauthVersionMax="47" xr10:uidLastSave="{CAAC1D56-C802-412D-9E69-8D8A179FD3E5}"/>
  <bookViews>
    <workbookView xWindow="28680" yWindow="-120" windowWidth="29040" windowHeight="17520" xr2:uid="{1F6D305C-DF9B-4F82-8D3C-B574AB32AB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28" i="1" s="1"/>
  <c r="P7" i="1"/>
  <c r="P6" i="1"/>
  <c r="P29" i="1" s="1"/>
  <c r="P5" i="1"/>
  <c r="P4" i="1"/>
  <c r="P3" i="1"/>
  <c r="P27" i="1" l="1"/>
</calcChain>
</file>

<file path=xl/sharedStrings.xml><?xml version="1.0" encoding="utf-8"?>
<sst xmlns="http://schemas.openxmlformats.org/spreadsheetml/2006/main" count="95" uniqueCount="61">
  <si>
    <t>College Creek Alliance Water Quality Survey, April 2025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</si>
  <si>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</si>
  <si>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</si>
  <si>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</si>
  <si>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</si>
  <si>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</si>
  <si>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</si>
  <si>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</si>
  <si>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</si>
  <si>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</si>
  <si>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</si>
  <si>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</si>
  <si>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</si>
  <si>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</si>
  <si>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</si>
  <si>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</si>
  <si>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</si>
  <si>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</si>
  <si>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</si>
  <si>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</si>
  <si>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</si>
  <si>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</si>
  <si>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</si>
  <si>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</si>
  <si>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</si>
  <si>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</si>
  <si>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</si>
  <si>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</si>
  <si>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</si>
  <si>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</si>
  <si>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</si>
  <si>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</si>
  <si>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</si>
  <si>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</si>
  <si>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</si>
  <si>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</si>
  <si>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</si>
  <si>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</si>
  <si>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</si>
  <si>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.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</si>
  <si>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</si>
  <si>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</si>
  <si>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</si>
  <si>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</si>
  <si>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</si>
  <si>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</si>
  <si>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</si>
  <si>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</si>
  <si>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</si>
  <si>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</si>
  <si>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</si>
  <si>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</si>
  <si>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</si>
  <si>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</si>
  <si>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</si>
  <si>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</si>
  <si>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</si>
  <si>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 xml:space="preserve">N:P: ratio of dissolved N to dissolved P.  N:P &gt; 16:1 suggests P limitation; N:P &lt; 16:1 indicates N limitation </t>
  </si>
  <si>
    <t>TSS--Suspended sediment in mg/L</t>
  </si>
  <si>
    <t>Secchi reading in cm</t>
  </si>
  <si>
    <t>Bacteria in fecal coliform colonies per 100 mL (no data 1/21)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</si>
</sst>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ED78-3F8E-4652-9995-86063D08CAD1}">
  <dimension ref="A1:Z38"/>
  <sheetViews>
    <sheetView tabSelected="1" workbookViewId="0">
      <selection activeCell="Y23" sqref="Y23"/>
    </sheetView>
  </sheetViews>
  <sheetFormatPr defaultRowHeight="15" x14ac:dyDescent="0.25"/>
  <sheetData>
    <row r="1" spans="1:17" ht="15" customHeight="1" x14ac:dyDescent="0.25">
      <c r="A1" s="18" t="s">
        <v>0</v>
      </c>
      <c r="B1" s="18"/>
      <c r="C1" s="18"/>
      <c r="D1" s="18"/>
      <c r="E1" s="18"/>
      <c r="F1" s="18"/>
      <c r="N1" s="1"/>
    </row>
    <row r="2" spans="1:17" x14ac:dyDescent="0.2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x14ac:dyDescent="0.25">
      <c r="A3" s="5">
        <v>1</v>
      </c>
      <c r="B3" s="6" t="s">
        <v>18</v>
      </c>
      <c r="C3" s="6" t="s">
        <v>19</v>
      </c>
      <c r="D3" s="7">
        <v>45772</v>
      </c>
      <c r="E3" s="8">
        <v>12.2</v>
      </c>
      <c r="F3" s="9">
        <v>324</v>
      </c>
      <c r="G3" s="10">
        <v>9.73</v>
      </c>
      <c r="H3" s="9">
        <v>91</v>
      </c>
      <c r="I3" s="9">
        <v>33</v>
      </c>
      <c r="J3" s="10">
        <v>7.02</v>
      </c>
      <c r="K3" s="11">
        <v>3.8000000000000256</v>
      </c>
      <c r="L3" s="12">
        <v>0.36169599999999996</v>
      </c>
      <c r="M3" s="12">
        <v>0.73050000000000004</v>
      </c>
      <c r="N3" s="11">
        <v>7.3235000000000001</v>
      </c>
      <c r="O3" s="11">
        <v>0.6</v>
      </c>
      <c r="P3" s="13">
        <f>(N3+O3)/M3</f>
        <v>10.846680355920601</v>
      </c>
      <c r="Q3" s="9">
        <v>120</v>
      </c>
    </row>
    <row r="4" spans="1:17" x14ac:dyDescent="0.25">
      <c r="A4" s="5">
        <v>2</v>
      </c>
      <c r="B4" s="6" t="s">
        <v>20</v>
      </c>
      <c r="C4" s="6" t="s">
        <v>19</v>
      </c>
      <c r="D4" s="7">
        <v>45772</v>
      </c>
      <c r="E4" s="8">
        <v>12.1</v>
      </c>
      <c r="F4" s="9">
        <v>334</v>
      </c>
      <c r="G4" s="10">
        <v>8.77</v>
      </c>
      <c r="H4" s="9">
        <v>81</v>
      </c>
      <c r="I4" s="9">
        <v>33</v>
      </c>
      <c r="J4" s="10">
        <v>7.19</v>
      </c>
      <c r="K4" s="11">
        <v>2.8000000000005798</v>
      </c>
      <c r="L4" s="12">
        <v>0.35763200000000001</v>
      </c>
      <c r="M4" s="12">
        <v>0.73050000000000004</v>
      </c>
      <c r="N4" s="11">
        <v>11.349</v>
      </c>
      <c r="O4" s="11">
        <v>0</v>
      </c>
      <c r="P4" s="13">
        <f t="shared" ref="P4:P26" si="0">(N4+O4)/M4</f>
        <v>15.535934291581109</v>
      </c>
      <c r="Q4" s="9">
        <v>120</v>
      </c>
    </row>
    <row r="5" spans="1:17" x14ac:dyDescent="0.25">
      <c r="A5" s="5">
        <v>3</v>
      </c>
      <c r="B5" s="6" t="s">
        <v>21</v>
      </c>
      <c r="C5" s="6" t="s">
        <v>19</v>
      </c>
      <c r="D5" s="7">
        <v>45772</v>
      </c>
      <c r="E5" s="8">
        <v>12.5</v>
      </c>
      <c r="F5" s="9">
        <v>403</v>
      </c>
      <c r="G5" s="12">
        <v>6.68</v>
      </c>
      <c r="H5" s="9">
        <v>62</v>
      </c>
      <c r="I5" s="9">
        <v>0</v>
      </c>
      <c r="J5" s="10">
        <v>7.12</v>
      </c>
      <c r="K5" s="11">
        <v>7.2000000000009834</v>
      </c>
      <c r="L5" s="12">
        <v>0.74574399999999996</v>
      </c>
      <c r="M5" s="12">
        <v>0.7792</v>
      </c>
      <c r="N5" s="11">
        <v>14.647</v>
      </c>
      <c r="O5" s="11">
        <v>0</v>
      </c>
      <c r="P5" s="13">
        <f t="shared" si="0"/>
        <v>18.797484599589321</v>
      </c>
      <c r="Q5" s="9">
        <v>80</v>
      </c>
    </row>
    <row r="6" spans="1:17" x14ac:dyDescent="0.25">
      <c r="A6" s="5">
        <v>4</v>
      </c>
      <c r="B6" s="6" t="s">
        <v>22</v>
      </c>
      <c r="C6" s="6" t="s">
        <v>23</v>
      </c>
      <c r="D6" s="7">
        <v>45772</v>
      </c>
      <c r="E6" s="8">
        <v>15.7</v>
      </c>
      <c r="F6" s="9">
        <v>253</v>
      </c>
      <c r="G6" s="10">
        <v>9.14</v>
      </c>
      <c r="H6" s="9">
        <v>92</v>
      </c>
      <c r="I6" s="9">
        <v>0</v>
      </c>
      <c r="J6" s="10">
        <v>7.34</v>
      </c>
      <c r="K6" s="11">
        <v>2.4000000000006239</v>
      </c>
      <c r="L6" s="12">
        <v>0.44703999999999999</v>
      </c>
      <c r="M6" s="12">
        <v>0.68179999999999996</v>
      </c>
      <c r="N6" s="11">
        <v>0.4365</v>
      </c>
      <c r="O6" s="11">
        <v>0</v>
      </c>
      <c r="P6" s="13">
        <f t="shared" si="0"/>
        <v>0.64021707245526549</v>
      </c>
      <c r="Q6" s="9">
        <v>120</v>
      </c>
    </row>
    <row r="7" spans="1:17" x14ac:dyDescent="0.25">
      <c r="A7" s="5">
        <v>5</v>
      </c>
      <c r="B7" s="6" t="s">
        <v>24</v>
      </c>
      <c r="C7" s="6" t="s">
        <v>23</v>
      </c>
      <c r="D7" s="7">
        <v>45772</v>
      </c>
      <c r="E7" s="8">
        <v>11.3</v>
      </c>
      <c r="F7" s="9">
        <v>97</v>
      </c>
      <c r="G7" s="10">
        <v>6.38</v>
      </c>
      <c r="H7" s="9">
        <v>59</v>
      </c>
      <c r="I7" s="9">
        <v>0</v>
      </c>
      <c r="J7" s="10">
        <v>6.46</v>
      </c>
      <c r="K7" s="11">
        <v>13.846153846153459</v>
      </c>
      <c r="L7" s="12">
        <v>0.38607999999999998</v>
      </c>
      <c r="M7" s="12">
        <v>1.1201000000000001</v>
      </c>
      <c r="N7" s="11">
        <v>1.4065000000000001</v>
      </c>
      <c r="O7" s="11">
        <v>0.3</v>
      </c>
      <c r="P7" s="13">
        <f t="shared" si="0"/>
        <v>1.5235246852959556</v>
      </c>
      <c r="Q7" s="9">
        <v>65</v>
      </c>
    </row>
    <row r="8" spans="1:17" x14ac:dyDescent="0.25">
      <c r="A8" s="5">
        <v>6</v>
      </c>
      <c r="B8" s="6" t="s">
        <v>25</v>
      </c>
      <c r="C8" s="6" t="s">
        <v>19</v>
      </c>
      <c r="D8" s="7">
        <v>45772</v>
      </c>
      <c r="E8" s="8">
        <v>12.1</v>
      </c>
      <c r="F8" s="9">
        <v>373</v>
      </c>
      <c r="G8" s="10">
        <v>9.0399999999999991</v>
      </c>
      <c r="H8" s="9">
        <v>83</v>
      </c>
      <c r="I8" s="9">
        <v>66</v>
      </c>
      <c r="J8" s="10">
        <v>7.24</v>
      </c>
      <c r="K8" s="11">
        <v>2.7999999999988034</v>
      </c>
      <c r="L8" s="12">
        <v>0.70104</v>
      </c>
      <c r="M8" s="12">
        <v>0.73050000000000004</v>
      </c>
      <c r="N8" s="11">
        <v>20.661000000000001</v>
      </c>
      <c r="O8" s="11">
        <v>0</v>
      </c>
      <c r="P8" s="13">
        <f t="shared" si="0"/>
        <v>28.283367556468171</v>
      </c>
      <c r="Q8" s="9">
        <v>120</v>
      </c>
    </row>
    <row r="9" spans="1:17" x14ac:dyDescent="0.25">
      <c r="A9" s="5">
        <v>7</v>
      </c>
      <c r="B9" s="6" t="s">
        <v>26</v>
      </c>
      <c r="C9" s="6" t="s">
        <v>19</v>
      </c>
      <c r="D9" s="7">
        <v>45772</v>
      </c>
      <c r="E9" s="8">
        <v>11.9</v>
      </c>
      <c r="F9" s="9">
        <v>704</v>
      </c>
      <c r="G9" s="10">
        <v>5.42</v>
      </c>
      <c r="H9" s="9">
        <v>51</v>
      </c>
      <c r="I9" s="9">
        <v>0</v>
      </c>
      <c r="J9" s="10">
        <v>7.24</v>
      </c>
      <c r="K9" s="11">
        <v>6.1999999999997613</v>
      </c>
      <c r="L9" s="12">
        <v>0.58724799999999999</v>
      </c>
      <c r="M9" s="12">
        <v>0.73050000000000004</v>
      </c>
      <c r="N9" s="11">
        <v>59.946000000000005</v>
      </c>
      <c r="O9" s="11">
        <v>15.75</v>
      </c>
      <c r="P9" s="13">
        <f t="shared" si="0"/>
        <v>103.62217659137576</v>
      </c>
      <c r="Q9" s="9">
        <v>92</v>
      </c>
    </row>
    <row r="10" spans="1:17" x14ac:dyDescent="0.25">
      <c r="A10" s="5">
        <v>8</v>
      </c>
      <c r="B10" s="6" t="s">
        <v>27</v>
      </c>
      <c r="C10" s="6" t="s">
        <v>23</v>
      </c>
      <c r="D10" s="7">
        <v>45772</v>
      </c>
      <c r="E10" s="8">
        <v>16</v>
      </c>
      <c r="F10" s="9">
        <v>215</v>
      </c>
      <c r="G10" s="10">
        <v>9.18</v>
      </c>
      <c r="H10" s="9">
        <v>93</v>
      </c>
      <c r="I10" s="9">
        <v>0</v>
      </c>
      <c r="J10" s="10">
        <v>7.34</v>
      </c>
      <c r="K10" s="11">
        <v>4.5783132530120785</v>
      </c>
      <c r="L10" s="12">
        <v>0.83855774647887327</v>
      </c>
      <c r="M10" s="12">
        <v>0.97399999999999998</v>
      </c>
      <c r="N10" s="11">
        <v>1.0669999999999999</v>
      </c>
      <c r="O10" s="11">
        <v>0</v>
      </c>
      <c r="P10" s="13">
        <f t="shared" si="0"/>
        <v>1.0954825462012321</v>
      </c>
      <c r="Q10" s="9">
        <v>102</v>
      </c>
    </row>
    <row r="11" spans="1:17" x14ac:dyDescent="0.25">
      <c r="A11" s="5">
        <v>9</v>
      </c>
      <c r="B11" s="6" t="s">
        <v>28</v>
      </c>
      <c r="C11" s="6" t="s">
        <v>29</v>
      </c>
      <c r="D11" s="7">
        <v>45772</v>
      </c>
      <c r="E11" s="8">
        <v>23.4</v>
      </c>
      <c r="F11" s="9">
        <v>1634</v>
      </c>
      <c r="G11" s="10">
        <v>12.96</v>
      </c>
      <c r="H11" s="9">
        <v>153</v>
      </c>
      <c r="I11" s="9">
        <v>133</v>
      </c>
      <c r="J11" s="10">
        <v>7.27</v>
      </c>
      <c r="K11" s="11">
        <v>33.658536585365397</v>
      </c>
      <c r="L11" s="12">
        <v>1.8582967741935486</v>
      </c>
      <c r="M11" s="12">
        <v>3.3603000000000001</v>
      </c>
      <c r="N11" s="11">
        <v>0.14550000000000002</v>
      </c>
      <c r="O11" s="11">
        <v>0</v>
      </c>
      <c r="P11" s="13">
        <f t="shared" si="0"/>
        <v>4.3299705383447913E-2</v>
      </c>
      <c r="Q11" s="9">
        <v>5</v>
      </c>
    </row>
    <row r="12" spans="1:17" x14ac:dyDescent="0.25">
      <c r="A12" s="5">
        <v>10</v>
      </c>
      <c r="B12" s="6" t="s">
        <v>30</v>
      </c>
      <c r="C12" s="6" t="s">
        <v>29</v>
      </c>
      <c r="D12" s="7">
        <v>45772</v>
      </c>
      <c r="E12" s="8">
        <v>20.6</v>
      </c>
      <c r="F12" s="9">
        <v>1931</v>
      </c>
      <c r="G12" s="10">
        <v>9.25</v>
      </c>
      <c r="H12" s="9">
        <v>103</v>
      </c>
      <c r="I12" s="9">
        <v>33</v>
      </c>
      <c r="J12" s="10">
        <v>7.46</v>
      </c>
      <c r="K12" s="11">
        <v>10.57142857142931</v>
      </c>
      <c r="L12" s="12">
        <v>0.44703999999999999</v>
      </c>
      <c r="M12" s="12">
        <v>0.73050000000000004</v>
      </c>
      <c r="N12" s="11">
        <v>0.24249999999999999</v>
      </c>
      <c r="O12" s="11">
        <v>0</v>
      </c>
      <c r="P12" s="13">
        <f t="shared" si="0"/>
        <v>0.33196440793976728</v>
      </c>
      <c r="Q12" s="9">
        <v>26</v>
      </c>
    </row>
    <row r="13" spans="1:17" x14ac:dyDescent="0.25">
      <c r="A13" s="5">
        <v>11</v>
      </c>
      <c r="B13" s="6" t="s">
        <v>31</v>
      </c>
      <c r="C13" s="6" t="s">
        <v>23</v>
      </c>
      <c r="D13" s="7">
        <v>45772</v>
      </c>
      <c r="E13" s="8">
        <v>15.8</v>
      </c>
      <c r="F13" s="9">
        <v>191</v>
      </c>
      <c r="G13" s="10">
        <v>9.0500000000000007</v>
      </c>
      <c r="H13" s="9">
        <v>92</v>
      </c>
      <c r="I13" s="9">
        <v>0</v>
      </c>
      <c r="J13" s="10">
        <v>7.27</v>
      </c>
      <c r="K13" s="11">
        <v>1.5999999999998238</v>
      </c>
      <c r="L13" s="12">
        <v>0.50018461538461545</v>
      </c>
      <c r="M13" s="12">
        <v>0.6331</v>
      </c>
      <c r="N13" s="11">
        <v>0</v>
      </c>
      <c r="O13" s="11">
        <v>0</v>
      </c>
      <c r="P13" s="13">
        <f t="shared" si="0"/>
        <v>0</v>
      </c>
      <c r="Q13" s="9">
        <v>120</v>
      </c>
    </row>
    <row r="14" spans="1:17" x14ac:dyDescent="0.25">
      <c r="A14" s="5">
        <v>12</v>
      </c>
      <c r="B14" s="6" t="s">
        <v>32</v>
      </c>
      <c r="C14" s="6" t="s">
        <v>23</v>
      </c>
      <c r="D14" s="7">
        <v>45772</v>
      </c>
      <c r="E14" s="8">
        <v>16.3</v>
      </c>
      <c r="F14" s="9">
        <v>197</v>
      </c>
      <c r="G14" s="10">
        <v>8.6300000000000008</v>
      </c>
      <c r="H14" s="9">
        <v>87</v>
      </c>
      <c r="I14" s="9">
        <v>0</v>
      </c>
      <c r="J14" s="10">
        <v>7.25</v>
      </c>
      <c r="K14" s="11">
        <v>0.60000000000037801</v>
      </c>
      <c r="L14" s="12">
        <v>0.53412571428571431</v>
      </c>
      <c r="M14" s="12">
        <v>0.6331</v>
      </c>
      <c r="N14" s="11">
        <v>0</v>
      </c>
      <c r="O14" s="11">
        <v>0</v>
      </c>
      <c r="P14" s="13">
        <f t="shared" si="0"/>
        <v>0</v>
      </c>
      <c r="Q14" s="9">
        <v>120</v>
      </c>
    </row>
    <row r="15" spans="1:17" x14ac:dyDescent="0.25">
      <c r="A15" s="5">
        <v>13</v>
      </c>
      <c r="B15" s="6" t="s">
        <v>33</v>
      </c>
      <c r="C15" s="6" t="s">
        <v>29</v>
      </c>
      <c r="D15" s="7">
        <v>45772</v>
      </c>
      <c r="E15" s="8">
        <v>24.1</v>
      </c>
      <c r="F15" s="9">
        <v>1413</v>
      </c>
      <c r="G15" s="10">
        <v>7.68</v>
      </c>
      <c r="H15" s="9">
        <v>92</v>
      </c>
      <c r="I15" s="9">
        <v>33</v>
      </c>
      <c r="J15" s="10">
        <v>7.38</v>
      </c>
      <c r="K15" s="11">
        <v>10.714285714282948</v>
      </c>
      <c r="L15" s="12">
        <v>1.0057113924050631</v>
      </c>
      <c r="M15" s="12">
        <v>1.4610000000000001</v>
      </c>
      <c r="N15" s="11">
        <v>0</v>
      </c>
      <c r="O15" s="11">
        <v>0</v>
      </c>
      <c r="P15" s="13">
        <f t="shared" si="0"/>
        <v>0</v>
      </c>
      <c r="Q15" s="9">
        <v>23</v>
      </c>
    </row>
    <row r="16" spans="1:17" x14ac:dyDescent="0.25">
      <c r="A16" s="5">
        <v>14</v>
      </c>
      <c r="B16" s="6" t="s">
        <v>34</v>
      </c>
      <c r="C16" s="6" t="s">
        <v>29</v>
      </c>
      <c r="D16" s="7">
        <v>45772</v>
      </c>
      <c r="E16" s="8">
        <v>23.6</v>
      </c>
      <c r="F16" s="9">
        <v>664</v>
      </c>
      <c r="G16" s="12">
        <v>7.15</v>
      </c>
      <c r="H16" s="9">
        <v>84</v>
      </c>
      <c r="I16" s="9">
        <v>0</v>
      </c>
      <c r="J16" s="10">
        <v>7.39</v>
      </c>
      <c r="K16" s="11">
        <v>6.3999999999992951</v>
      </c>
      <c r="L16" s="12">
        <v>1.2898782608695654</v>
      </c>
      <c r="M16" s="12">
        <v>1.3635999999999999</v>
      </c>
      <c r="N16" s="11">
        <v>2.4735</v>
      </c>
      <c r="O16" s="11">
        <v>0</v>
      </c>
      <c r="P16" s="13">
        <f t="shared" si="0"/>
        <v>1.8139483719565856</v>
      </c>
      <c r="Q16" s="9">
        <v>38</v>
      </c>
    </row>
    <row r="17" spans="1:17" x14ac:dyDescent="0.25">
      <c r="A17" s="5">
        <v>15</v>
      </c>
      <c r="B17" s="6" t="s">
        <v>35</v>
      </c>
      <c r="C17" s="6" t="s">
        <v>19</v>
      </c>
      <c r="D17" s="7">
        <v>45772</v>
      </c>
      <c r="E17" s="8">
        <v>12.3</v>
      </c>
      <c r="F17" s="9">
        <v>494</v>
      </c>
      <c r="G17" s="12">
        <v>10.07</v>
      </c>
      <c r="H17" s="9">
        <v>96</v>
      </c>
      <c r="I17" s="9">
        <v>100</v>
      </c>
      <c r="J17" s="10">
        <v>7.41</v>
      </c>
      <c r="K17" s="11">
        <v>1.4000000000002899</v>
      </c>
      <c r="L17" s="12">
        <v>0.36576000000000003</v>
      </c>
      <c r="M17" s="12">
        <v>0.73050000000000004</v>
      </c>
      <c r="N17" s="11">
        <v>16.441500000000001</v>
      </c>
      <c r="O17" s="11">
        <v>0</v>
      </c>
      <c r="P17" s="13">
        <f t="shared" si="0"/>
        <v>22.507186858316221</v>
      </c>
      <c r="Q17" s="9">
        <v>120</v>
      </c>
    </row>
    <row r="18" spans="1:17" x14ac:dyDescent="0.25">
      <c r="A18" s="5">
        <v>16</v>
      </c>
      <c r="B18" s="6" t="s">
        <v>36</v>
      </c>
      <c r="C18" s="6" t="s">
        <v>23</v>
      </c>
      <c r="D18" s="7">
        <v>45772</v>
      </c>
      <c r="E18" s="8">
        <v>15.8</v>
      </c>
      <c r="F18" s="9">
        <v>334</v>
      </c>
      <c r="G18" s="12">
        <v>8.7100000000000009</v>
      </c>
      <c r="H18" s="9">
        <v>88</v>
      </c>
      <c r="I18" s="9">
        <v>0</v>
      </c>
      <c r="J18" s="10">
        <v>7.29</v>
      </c>
      <c r="K18" s="11">
        <v>12.999999999999901</v>
      </c>
      <c r="L18" s="12">
        <v>1.2017828571428573</v>
      </c>
      <c r="M18" s="12">
        <v>1.1201000000000001</v>
      </c>
      <c r="N18" s="11">
        <v>14.744</v>
      </c>
      <c r="O18" s="11">
        <v>4.05</v>
      </c>
      <c r="P18" s="13">
        <f t="shared" si="0"/>
        <v>16.778859030443709</v>
      </c>
      <c r="Q18" s="9">
        <v>45</v>
      </c>
    </row>
    <row r="19" spans="1:17" x14ac:dyDescent="0.25">
      <c r="A19" s="5">
        <v>17</v>
      </c>
      <c r="B19" s="6" t="s">
        <v>37</v>
      </c>
      <c r="C19" s="6" t="s">
        <v>23</v>
      </c>
      <c r="D19" s="7">
        <v>45772</v>
      </c>
      <c r="E19" s="8">
        <v>16</v>
      </c>
      <c r="F19" s="9">
        <v>254</v>
      </c>
      <c r="G19" s="10">
        <v>9.3000000000000007</v>
      </c>
      <c r="H19" s="9">
        <v>95</v>
      </c>
      <c r="I19" s="9">
        <v>0</v>
      </c>
      <c r="J19" s="10">
        <v>7.27</v>
      </c>
      <c r="K19" s="11">
        <v>3.2000000000014239</v>
      </c>
      <c r="L19" s="12">
        <v>0.46736</v>
      </c>
      <c r="M19" s="12">
        <v>0.73050000000000004</v>
      </c>
      <c r="N19" s="11">
        <v>0.97</v>
      </c>
      <c r="O19" s="11">
        <v>0</v>
      </c>
      <c r="P19" s="13">
        <f t="shared" si="0"/>
        <v>1.3278576317590691</v>
      </c>
      <c r="Q19" s="9">
        <v>95</v>
      </c>
    </row>
    <row r="20" spans="1:17" x14ac:dyDescent="0.25">
      <c r="A20" s="5">
        <v>18</v>
      </c>
      <c r="B20" s="6" t="s">
        <v>38</v>
      </c>
      <c r="C20" s="6" t="s">
        <v>19</v>
      </c>
      <c r="D20" s="7">
        <v>45772</v>
      </c>
      <c r="E20" s="8" t="s">
        <v>39</v>
      </c>
      <c r="F20" s="9" t="s">
        <v>39</v>
      </c>
      <c r="G20" s="10" t="s">
        <v>39</v>
      </c>
      <c r="H20" s="10" t="s">
        <v>39</v>
      </c>
      <c r="I20" s="10" t="s">
        <v>39</v>
      </c>
      <c r="J20" s="10" t="s">
        <v>39</v>
      </c>
      <c r="K20" s="10" t="s">
        <v>39</v>
      </c>
      <c r="L20" s="10" t="s">
        <v>39</v>
      </c>
      <c r="M20" s="10" t="s">
        <v>39</v>
      </c>
      <c r="N20" s="10" t="s">
        <v>39</v>
      </c>
      <c r="O20" s="10" t="s">
        <v>39</v>
      </c>
      <c r="P20" s="13" t="s">
        <v>39</v>
      </c>
      <c r="Q20" s="9" t="s">
        <v>39</v>
      </c>
    </row>
    <row r="21" spans="1:17" x14ac:dyDescent="0.25">
      <c r="A21" s="5">
        <v>19</v>
      </c>
      <c r="B21" s="6" t="s">
        <v>40</v>
      </c>
      <c r="C21" s="6" t="s">
        <v>29</v>
      </c>
      <c r="D21" s="7">
        <v>45772</v>
      </c>
      <c r="E21" s="8">
        <v>23.8</v>
      </c>
      <c r="F21" s="9">
        <v>510</v>
      </c>
      <c r="G21" s="10">
        <v>8.2899999999999991</v>
      </c>
      <c r="H21" s="9">
        <v>98</v>
      </c>
      <c r="I21" s="9">
        <v>0</v>
      </c>
      <c r="J21" s="10">
        <v>7.28</v>
      </c>
      <c r="K21" s="11">
        <v>8.4210526315803573</v>
      </c>
      <c r="L21" s="12">
        <v>1.1229473684210527</v>
      </c>
      <c r="M21" s="12">
        <v>1.6557999999999999</v>
      </c>
      <c r="N21" s="11">
        <v>7.4205000000000005</v>
      </c>
      <c r="O21" s="11">
        <v>0</v>
      </c>
      <c r="P21" s="13">
        <f t="shared" si="0"/>
        <v>4.4815195071868592</v>
      </c>
      <c r="Q21" s="9">
        <v>22</v>
      </c>
    </row>
    <row r="22" spans="1:17" x14ac:dyDescent="0.25">
      <c r="A22" s="5">
        <v>20</v>
      </c>
      <c r="B22" s="6" t="s">
        <v>41</v>
      </c>
      <c r="C22" s="6" t="s">
        <v>23</v>
      </c>
      <c r="D22" s="7">
        <v>45772</v>
      </c>
      <c r="E22" s="8">
        <v>22.2</v>
      </c>
      <c r="F22" s="9">
        <v>284</v>
      </c>
      <c r="G22" s="10">
        <v>9.11</v>
      </c>
      <c r="H22" s="9">
        <v>105</v>
      </c>
      <c r="I22" s="9">
        <v>0</v>
      </c>
      <c r="J22" s="10">
        <v>7.34</v>
      </c>
      <c r="K22" s="11">
        <v>2.4460431654670374</v>
      </c>
      <c r="L22" s="12">
        <v>0.52425599999999994</v>
      </c>
      <c r="M22" s="12">
        <v>4.87E-2</v>
      </c>
      <c r="N22" s="11">
        <v>6.7415000000000003</v>
      </c>
      <c r="O22" s="11">
        <v>0</v>
      </c>
      <c r="P22" s="13">
        <f t="shared" si="0"/>
        <v>138.42915811088295</v>
      </c>
      <c r="Q22" s="9">
        <v>105</v>
      </c>
    </row>
    <row r="23" spans="1:17" x14ac:dyDescent="0.25">
      <c r="A23" s="5">
        <v>21</v>
      </c>
      <c r="B23" s="6" t="s">
        <v>42</v>
      </c>
      <c r="C23" s="6" t="s">
        <v>19</v>
      </c>
      <c r="D23" s="7">
        <v>45772</v>
      </c>
      <c r="E23" s="8">
        <v>16.8</v>
      </c>
      <c r="F23" s="9">
        <v>159</v>
      </c>
      <c r="G23" s="10">
        <v>7.76</v>
      </c>
      <c r="H23" s="9">
        <v>80</v>
      </c>
      <c r="I23" s="9">
        <v>0</v>
      </c>
      <c r="J23" s="10">
        <v>6.41</v>
      </c>
      <c r="K23" s="11">
        <v>2.3809523809531763</v>
      </c>
      <c r="L23" s="12">
        <v>0.35763200000000001</v>
      </c>
      <c r="M23" s="12">
        <v>0.92530000000000001</v>
      </c>
      <c r="N23" s="11">
        <v>2.0369999999999999</v>
      </c>
      <c r="O23" s="11">
        <v>0</v>
      </c>
      <c r="P23" s="13">
        <f t="shared" si="0"/>
        <v>2.2014481789689828</v>
      </c>
      <c r="Q23" s="9">
        <v>120</v>
      </c>
    </row>
    <row r="24" spans="1:17" x14ac:dyDescent="0.25">
      <c r="A24" s="5">
        <v>22</v>
      </c>
      <c r="B24" s="6" t="s">
        <v>43</v>
      </c>
      <c r="C24" s="6" t="s">
        <v>19</v>
      </c>
      <c r="D24" s="7">
        <v>45772</v>
      </c>
      <c r="E24" s="8">
        <v>13.3</v>
      </c>
      <c r="F24" s="9">
        <v>420</v>
      </c>
      <c r="G24" s="10">
        <v>9.82</v>
      </c>
      <c r="H24" s="9">
        <v>94</v>
      </c>
      <c r="I24" s="9">
        <v>33</v>
      </c>
      <c r="J24" s="10">
        <v>7.29</v>
      </c>
      <c r="K24" s="11">
        <v>2.7999999999988034</v>
      </c>
      <c r="L24" s="12">
        <v>0.30276799999999998</v>
      </c>
      <c r="M24" s="12">
        <v>0.73050000000000004</v>
      </c>
      <c r="N24" s="11">
        <v>19.400000000000002</v>
      </c>
      <c r="O24" s="11">
        <v>0</v>
      </c>
      <c r="P24" s="13">
        <f t="shared" si="0"/>
        <v>26.557152635181385</v>
      </c>
      <c r="Q24" s="9">
        <v>120</v>
      </c>
    </row>
    <row r="25" spans="1:17" x14ac:dyDescent="0.25">
      <c r="A25" s="5">
        <v>23</v>
      </c>
      <c r="B25" s="6" t="s">
        <v>40</v>
      </c>
      <c r="C25" s="6" t="s">
        <v>29</v>
      </c>
      <c r="D25" s="7">
        <v>45772</v>
      </c>
      <c r="E25" s="8">
        <v>18.3</v>
      </c>
      <c r="F25" s="9">
        <v>574</v>
      </c>
      <c r="G25" s="10">
        <v>8.08</v>
      </c>
      <c r="H25" s="9">
        <v>90</v>
      </c>
      <c r="I25" s="9">
        <v>0</v>
      </c>
      <c r="J25" s="10">
        <v>7.28</v>
      </c>
      <c r="K25" s="11">
        <v>7.5294117647050536</v>
      </c>
      <c r="L25" s="12">
        <v>1.0526888888888888</v>
      </c>
      <c r="M25" s="12">
        <v>0.87660000000000005</v>
      </c>
      <c r="N25" s="11">
        <v>1.843</v>
      </c>
      <c r="O25" s="11">
        <v>0</v>
      </c>
      <c r="P25" s="13">
        <f t="shared" si="0"/>
        <v>2.1024412502851928</v>
      </c>
      <c r="Q25" s="9">
        <v>28</v>
      </c>
    </row>
    <row r="26" spans="1:17" x14ac:dyDescent="0.25">
      <c r="A26" s="5">
        <v>24</v>
      </c>
      <c r="B26" s="6" t="s">
        <v>44</v>
      </c>
      <c r="C26" s="6" t="s">
        <v>19</v>
      </c>
      <c r="D26" s="7">
        <v>45772</v>
      </c>
      <c r="E26" s="8">
        <v>21.5</v>
      </c>
      <c r="F26" s="9">
        <v>1371</v>
      </c>
      <c r="G26" s="10">
        <v>8.52</v>
      </c>
      <c r="H26" s="9">
        <v>96</v>
      </c>
      <c r="I26" s="9">
        <v>0</v>
      </c>
      <c r="J26" s="10">
        <v>8.06</v>
      </c>
      <c r="K26" s="11">
        <v>2.5000000000003908</v>
      </c>
      <c r="L26" s="12">
        <v>0.20929600000000001</v>
      </c>
      <c r="M26" s="12">
        <v>3.1168</v>
      </c>
      <c r="N26" s="11">
        <v>16.878</v>
      </c>
      <c r="O26" s="11">
        <v>2.25</v>
      </c>
      <c r="P26" s="13">
        <f t="shared" si="0"/>
        <v>6.1370636550308006</v>
      </c>
      <c r="Q26" s="9">
        <v>120</v>
      </c>
    </row>
    <row r="27" spans="1:17" x14ac:dyDescent="0.25">
      <c r="B27" s="2" t="s">
        <v>45</v>
      </c>
      <c r="D27" s="7"/>
      <c r="E27" s="14">
        <f>AVERAGE(E3:E26)</f>
        <v>16.852173913043483</v>
      </c>
      <c r="F27" s="15">
        <f>AVERAGE(F3:F26)</f>
        <v>571</v>
      </c>
      <c r="G27" s="16">
        <f>AVERAGE(G3:G26)</f>
        <v>8.64</v>
      </c>
      <c r="H27" s="15">
        <f>AVERAGE(H3:H26)</f>
        <v>89.782608695652172</v>
      </c>
      <c r="I27" s="15">
        <f>AVERAGE(I3:I26)</f>
        <v>20.173913043478262</v>
      </c>
      <c r="J27" s="16">
        <f t="shared" ref="J27:Q27" si="1">AVERAGE(J3:J26)</f>
        <v>7.2434782608695638</v>
      </c>
      <c r="K27" s="14">
        <f t="shared" si="1"/>
        <v>6.5585294744760843</v>
      </c>
      <c r="L27" s="16">
        <f t="shared" si="1"/>
        <v>0.68107676600305134</v>
      </c>
      <c r="M27" s="16">
        <f t="shared" si="1"/>
        <v>1.0692826086956522</v>
      </c>
      <c r="N27" s="14">
        <f t="shared" si="1"/>
        <v>8.9640652173913047</v>
      </c>
      <c r="O27" s="14">
        <f t="shared" si="1"/>
        <v>0.99782608695652175</v>
      </c>
      <c r="P27" s="15">
        <f t="shared" si="1"/>
        <v>17.524207262705321</v>
      </c>
      <c r="Q27" s="15">
        <f t="shared" si="1"/>
        <v>83.739130434782609</v>
      </c>
    </row>
    <row r="28" spans="1:17" x14ac:dyDescent="0.25">
      <c r="B28" s="2" t="s">
        <v>46</v>
      </c>
      <c r="E28" s="14">
        <f>AVERAGE(E3,E4,E5,E8,E9,E17,E20,E23,E24)</f>
        <v>12.899999999999999</v>
      </c>
      <c r="F28" s="15">
        <f>AVERAGE(F3,F4,F5,F8,F9,F17,F20,F23,F24)</f>
        <v>401.375</v>
      </c>
      <c r="G28" s="16">
        <f>AVERAGE(G3,G4,G5,G8,G9,G17,G20,G23,G24)</f>
        <v>8.411249999999999</v>
      </c>
      <c r="H28" s="15">
        <f t="shared" ref="H28:N28" si="2">AVERAGE(H3,H4,H5,H8,H9,H17,H20,H23,H24)</f>
        <v>79.75</v>
      </c>
      <c r="I28" s="15">
        <f t="shared" si="2"/>
        <v>33.125</v>
      </c>
      <c r="J28" s="16">
        <f>AVERAGE(J3,J4,J5,J8,J9,J17,J20,J23,J24)</f>
        <v>7.1149999999999993</v>
      </c>
      <c r="K28" s="14">
        <f t="shared" si="2"/>
        <v>3.6726190476190528</v>
      </c>
      <c r="L28" s="16">
        <f t="shared" si="2"/>
        <v>0.47243999999999997</v>
      </c>
      <c r="M28" s="16">
        <f t="shared" si="2"/>
        <v>0.76093750000000004</v>
      </c>
      <c r="N28" s="14">
        <f t="shared" si="2"/>
        <v>18.975625000000001</v>
      </c>
      <c r="O28" s="14">
        <f>AVERAGE(O3,O4,O5,O8,O9,O17,O20,O23,O24)</f>
        <v>2.0437500000000002</v>
      </c>
      <c r="P28" s="15">
        <f>AVERAGE(P3,P4,P5,P8,P9,P17,P20,P23,P24)</f>
        <v>28.543928883425195</v>
      </c>
      <c r="Q28" s="15">
        <f>AVERAGE(Q3,Q4,Q5,Q8,Q9,Q17,Q20,Q23,Q24)</f>
        <v>111.5</v>
      </c>
    </row>
    <row r="29" spans="1:17" x14ac:dyDescent="0.25">
      <c r="B29" s="2" t="s">
        <v>47</v>
      </c>
      <c r="E29" s="14">
        <f>AVERAGE(E6,E7,E10,E13,E14,E18,E19,E22)</f>
        <v>16.137499999999999</v>
      </c>
      <c r="F29" s="15">
        <f>AVERAGE(F6,F7,F10,F13,F14,F18,F19,F22)</f>
        <v>228.125</v>
      </c>
      <c r="G29" s="16">
        <f>AVERAGE(G6,G7,G10,G13,G14,G18,G19,G22)</f>
        <v>8.6875</v>
      </c>
      <c r="H29" s="15">
        <f>AVERAGE(H6,H7,H10,H13,H14,H18,H19,H22)</f>
        <v>88.875</v>
      </c>
      <c r="I29" s="15">
        <f>AVERAGE(I6,I7,I10,I13,I14,I18,I19,I22)</f>
        <v>0</v>
      </c>
      <c r="J29" s="16">
        <f t="shared" ref="J29:P29" si="3">AVERAGE(J6,J7,J10,J13,J14,J18,J19,J22)</f>
        <v>7.1950000000000003</v>
      </c>
      <c r="K29" s="14">
        <f t="shared" si="3"/>
        <v>5.2088137830793411</v>
      </c>
      <c r="L29" s="16">
        <f t="shared" si="3"/>
        <v>0.61242336666150754</v>
      </c>
      <c r="M29" s="16">
        <f t="shared" si="3"/>
        <v>0.74267499999999997</v>
      </c>
      <c r="N29" s="14">
        <f>AVERAGE(N6,N7,N10,N13,N14,N18,N19,N22)</f>
        <v>3.1706874999999997</v>
      </c>
      <c r="O29" s="14">
        <f t="shared" si="3"/>
        <v>0.54374999999999996</v>
      </c>
      <c r="P29" s="15">
        <f t="shared" si="3"/>
        <v>19.974387384629772</v>
      </c>
      <c r="Q29" s="15">
        <f>AVERAGE(Q6,Q7,Q10,Q13,Q14,Q18,Q19,Q22)</f>
        <v>96.5</v>
      </c>
    </row>
    <row r="30" spans="1:17" x14ac:dyDescent="0.25">
      <c r="B30" s="2" t="s">
        <v>48</v>
      </c>
      <c r="E30" s="14">
        <f>AVERAGE(E11,E12,E16,E15,E21,E25)</f>
        <v>22.299999999999997</v>
      </c>
      <c r="F30" s="15">
        <f>AVERAGE(F11,F12,F16,F15,F21,F25)</f>
        <v>1121</v>
      </c>
      <c r="G30" s="16">
        <f>AVERAGE(G11,G12,G16,G15,G21,G25)</f>
        <v>8.9016666666666655</v>
      </c>
      <c r="H30" s="15">
        <f t="shared" ref="H30:Q30" si="4">AVERAGE(H11,H12,H16,H15,H21,H25)</f>
        <v>103.33333333333333</v>
      </c>
      <c r="I30" s="15">
        <f t="shared" si="4"/>
        <v>33.166666666666664</v>
      </c>
      <c r="J30" s="16">
        <f t="shared" si="4"/>
        <v>7.3433333333333337</v>
      </c>
      <c r="K30" s="14">
        <f t="shared" si="4"/>
        <v>12.882452544560394</v>
      </c>
      <c r="L30" s="16">
        <f t="shared" si="4"/>
        <v>1.1294271141296863</v>
      </c>
      <c r="M30" s="16">
        <f t="shared" si="4"/>
        <v>1.5746333333333331</v>
      </c>
      <c r="N30" s="14">
        <f t="shared" si="4"/>
        <v>2.0208333333333335</v>
      </c>
      <c r="O30" s="14">
        <f t="shared" si="4"/>
        <v>0</v>
      </c>
      <c r="P30" s="15">
        <f t="shared" si="4"/>
        <v>1.462195540458642</v>
      </c>
      <c r="Q30" s="15">
        <f t="shared" si="4"/>
        <v>23.666666666666668</v>
      </c>
    </row>
    <row r="32" spans="1:17" x14ac:dyDescent="0.25">
      <c r="B32" s="6" t="s">
        <v>49</v>
      </c>
      <c r="C32" s="6"/>
      <c r="D32" s="6"/>
      <c r="F32" s="6" t="s">
        <v>50</v>
      </c>
      <c r="G32" s="6"/>
      <c r="H32" s="6"/>
    </row>
    <row r="33" spans="2:26" x14ac:dyDescent="0.25">
      <c r="B33" s="6" t="s">
        <v>51</v>
      </c>
      <c r="C33" s="6"/>
      <c r="D33" s="6"/>
      <c r="E33" s="6"/>
      <c r="F33" s="6" t="s">
        <v>52</v>
      </c>
      <c r="G33" s="6"/>
      <c r="H33" s="6"/>
      <c r="S33" s="17"/>
      <c r="T33" s="6"/>
      <c r="U33" s="6"/>
      <c r="V33" s="6"/>
      <c r="W33" s="17"/>
      <c r="X33" s="17"/>
      <c r="Y33" s="17"/>
    </row>
    <row r="34" spans="2:26" x14ac:dyDescent="0.25">
      <c r="B34" s="6" t="s">
        <v>53</v>
      </c>
      <c r="C34" s="6"/>
      <c r="D34" s="6"/>
      <c r="E34" s="6"/>
      <c r="F34" s="6" t="s">
        <v>54</v>
      </c>
      <c r="G34" s="6"/>
      <c r="H34" s="6"/>
      <c r="S34" s="6"/>
      <c r="T34" s="6"/>
      <c r="U34" s="6"/>
      <c r="V34" s="6"/>
      <c r="W34" s="17"/>
      <c r="X34" s="17"/>
      <c r="Y34" s="17"/>
      <c r="Z34" s="17"/>
    </row>
    <row r="35" spans="2:26" x14ac:dyDescent="0.25">
      <c r="B35" s="6" t="s">
        <v>55</v>
      </c>
      <c r="C35" s="6"/>
      <c r="D35" s="6"/>
      <c r="E35" s="6"/>
      <c r="F35" s="6" t="s">
        <v>56</v>
      </c>
      <c r="G35" s="6"/>
      <c r="H35" s="6"/>
      <c r="S35" s="6"/>
      <c r="T35" s="6"/>
      <c r="U35" s="6"/>
      <c r="V35" s="6"/>
      <c r="W35" s="17"/>
      <c r="X35" s="17"/>
      <c r="Y35" s="17"/>
      <c r="Z35" s="17"/>
    </row>
    <row r="36" spans="2:26" x14ac:dyDescent="0.25">
      <c r="B36" s="6" t="s">
        <v>60</v>
      </c>
      <c r="C36" s="6"/>
      <c r="D36" s="6"/>
      <c r="E36" s="6"/>
      <c r="F36" s="6" t="s">
        <v>57</v>
      </c>
      <c r="G36" s="6"/>
      <c r="H36" s="6"/>
      <c r="S36" s="6"/>
      <c r="T36" s="6"/>
      <c r="U36" s="6"/>
      <c r="V36" s="6"/>
      <c r="W36" s="17"/>
      <c r="X36" s="17"/>
      <c r="Y36" s="17"/>
      <c r="Z36" s="17"/>
    </row>
    <row r="37" spans="2:26" x14ac:dyDescent="0.25">
      <c r="B37" s="6" t="s">
        <v>58</v>
      </c>
      <c r="C37" s="6"/>
      <c r="D37" s="6"/>
      <c r="E37" s="6"/>
      <c r="F37" s="6" t="s">
        <v>59</v>
      </c>
      <c r="G37" s="6"/>
      <c r="H37" s="6"/>
      <c r="S37" s="6"/>
      <c r="T37" s="6"/>
      <c r="U37" s="6"/>
      <c r="V37" s="6"/>
      <c r="W37" s="17"/>
      <c r="X37" s="17"/>
      <c r="Y37" s="17"/>
      <c r="Z37" s="17"/>
    </row>
    <row r="38" spans="2:26" x14ac:dyDescent="0.25">
      <c r="U38" s="6"/>
      <c r="V38" s="6"/>
      <c r="W38" s="17"/>
      <c r="X38" s="17"/>
      <c r="Y38" s="17"/>
      <c r="Z38" s="17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4" ma:contentTypeDescription="Create a new document." ma:contentTypeScope="" ma:versionID="9b586276bd6ddf9eca861168bbc083d0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b421e23e07e366609f8bec19e07b06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4AAE4-8A3E-4A27-90B2-D2CF2CBED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4EE00-F726-48F1-AC99-A5ADAF5CA088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customXml/itemProps3.xml><?xml version="1.0" encoding="utf-8"?>
<ds:datastoreItem xmlns:ds="http://schemas.openxmlformats.org/officeDocument/2006/customXml" ds:itemID="{0F999160-CC85-4BEE-B263-995C6A836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Leu, Cheryl</dc:creator>
  <cp:lastModifiedBy>Leu, Cheryl</cp:lastModifiedBy>
  <dcterms:created xsi:type="dcterms:W3CDTF">2025-05-13T14:00:25Z</dcterms:created>
  <dcterms:modified xsi:type="dcterms:W3CDTF">2025-10-31T16:21:42Z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912500</vt:r8>
  </property>
  <property fmtid="{D5CDD505-2E9C-101B-9397-08002B2CF9AE}" pid="3" name="ContentTypeId">
    <vt:lpwstr>0x010100D937359AD9C0AD419322C4E367C52756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