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wmedu.sharepoint.com/sites/KECK-KeckLab/Shared Documents/General/CCA/Data/xls for web/"/>
    </mc:Choice>
  </mc:AlternateContent>
  <xr:revisionPtr revIDLastSave="8" documentId="8_{4AFE4B05-D863-4FFA-8012-E963652776C9}" xr6:coauthVersionLast="47" xr6:coauthVersionMax="47" xr10:uidLastSave="{9A8D3D25-CE11-4156-B0BC-A694A9BF8DE6}"/>
  <bookViews>
    <workbookView xWindow="-120" yWindow="-120" windowWidth="29040" windowHeight="15720" xr2:uid="{00000000-000D-0000-FFFF-FFFF00000000}"/>
  </bookViews>
  <sheets>
    <sheet name="Final 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I29" i="1"/>
  <c r="I28" i="1"/>
  <c r="I27" i="1"/>
  <c r="N29" i="1"/>
  <c r="H29" i="1"/>
  <c r="E28" i="1"/>
  <c r="Q28" i="1" l="1"/>
  <c r="G28" i="1"/>
  <c r="F30" i="1"/>
  <c r="F29" i="1"/>
  <c r="F28" i="1"/>
  <c r="J28" i="1" l="1"/>
  <c r="J27" i="1"/>
  <c r="Q29" i="1"/>
  <c r="Q27" i="1"/>
  <c r="Q30" i="1"/>
  <c r="O28" i="1"/>
  <c r="O27" i="1"/>
  <c r="G30" i="1"/>
  <c r="G29" i="1"/>
  <c r="E29" i="1"/>
  <c r="P30" i="1" l="1"/>
  <c r="P29" i="1"/>
  <c r="P28" i="1"/>
  <c r="P27" i="1"/>
  <c r="O30" i="1" l="1"/>
  <c r="N30" i="1"/>
  <c r="M30" i="1"/>
  <c r="L30" i="1"/>
  <c r="J30" i="1"/>
  <c r="H30" i="1"/>
  <c r="E30" i="1"/>
  <c r="O29" i="1"/>
  <c r="M29" i="1"/>
  <c r="L29" i="1"/>
  <c r="J29" i="1"/>
  <c r="N28" i="1"/>
  <c r="M28" i="1"/>
  <c r="L28" i="1"/>
  <c r="H28" i="1"/>
  <c r="N27" i="1"/>
  <c r="M27" i="1"/>
  <c r="L27" i="1"/>
  <c r="H27" i="1"/>
  <c r="G27" i="1"/>
  <c r="F27" i="1"/>
  <c r="E27" i="1"/>
</calcChain>
</file>

<file path=xl/sharedStrings.xml><?xml version="1.0" encoding="utf-8"?>
<sst xmlns="http://schemas.openxmlformats.org/spreadsheetml/2006/main" count="95" uniqueCount="62">
  <si>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</si>
  <si>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</si>
  <si>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</si>
  <si>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</si>
  <si>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</si>
  <si>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</si>
  <si>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</si>
  <si>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</si>
  <si>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</si>
  <si>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</si>
  <si>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</si>
  <si>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</si>
  <si>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</si>
  <si>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</si>
  <si>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</si>
  <si>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</si>
  <si>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</si>
  <si>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</si>
  <si>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</si>
  <si>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</si>
  <si>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</si>
  <si>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</si>
  <si>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</si>
  <si>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</si>
  <si>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</si>
  <si>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</si>
  <si>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</si>
  <si>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</si>
  <si>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</si>
  <si>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</si>
  <si>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</si>
  <si>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</si>
  <si>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</si>
  <si>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</si>
  <si>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</si>
  <si>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</si>
  <si>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</si>
  <si>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</si>
  <si>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</si>
  <si>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</si>
  <si>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</si>
  <si>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</si>
  <si>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</si>
  <si>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</si>
  <si>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</si>
  <si>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</si>
  <si>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</si>
  <si>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Temperature in Degrees Centigrade</t>
  </si>
  <si>
    <t>Total P as particulate P in µmoles P/L</t>
  </si>
  <si>
    <t>Conductivity in µS,  temperature-compensated</t>
  </si>
  <si>
    <t>DIP:  dissolved inorganic phosphate in µmoles P/L</t>
  </si>
  <si>
    <t>Oxygen in ppm or mg/L</t>
  </si>
  <si>
    <t>NH4:  dissolved ammonium nitrogen in µmoles N/L</t>
  </si>
  <si>
    <t>O2 saturation in percent</t>
  </si>
  <si>
    <t>NO2+NO3: dissolved nitrite+nitrate in µmoles N/L</t>
  </si>
  <si>
    <t>Bacteria in fecal coliform colonies per 100 mL (no data 1/21)</t>
  </si>
  <si>
    <t xml:space="preserve">N:P: ratio of dissolved N to dissolved P.  N:P &gt; 16:1 suggests P limitation; N:P &lt; 16:1 indicates N limitation </t>
  </si>
  <si>
    <t>TSS--Suspended sediment in mg/L</t>
  </si>
  <si>
    <t>College Creek Alliance Water Quality Survey, July 2024</t>
  </si>
  <si>
    <t>Secchi reading in cm</t>
  </si>
  <si>
    <t>Site 18 inaccessible due to Parkway road construction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</si>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</sst>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zoomScale="115" zoomScaleNormal="115" workbookViewId="0">
      <selection activeCell="K20" sqref="K20"/>
    </sheetView>
  </sheetViews>
  <sheetFormatPr defaultColWidth="8.85546875" defaultRowHeight="15" x14ac:dyDescent="0.25"/>
  <cols>
    <col min="2" max="2" width="13.28515625" customWidth="1"/>
    <col min="3" max="3" width="8.7109375" customWidth="1"/>
    <col min="4" max="5" width="6.5703125" customWidth="1"/>
    <col min="6" max="6" width="6" customWidth="1"/>
    <col min="7" max="7" width="6.7109375" customWidth="1"/>
    <col min="8" max="8" width="4.7109375" customWidth="1"/>
    <col min="9" max="9" width="5.42578125" customWidth="1"/>
    <col min="10" max="10" width="5.7109375" customWidth="1"/>
  </cols>
  <sheetData>
    <row r="1" spans="1:19" x14ac:dyDescent="0.25">
      <c r="A1" s="1" t="s">
        <v>58</v>
      </c>
    </row>
    <row r="2" spans="1:19" x14ac:dyDescent="0.25">
      <c r="A2" s="1" t="s">
        <v>0</v>
      </c>
      <c r="B2" s="1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9" x14ac:dyDescent="0.25">
      <c r="A3" s="4">
        <v>1</v>
      </c>
      <c r="B3" s="5" t="s">
        <v>17</v>
      </c>
      <c r="C3" s="5" t="s">
        <v>18</v>
      </c>
      <c r="D3" s="6">
        <v>45503</v>
      </c>
      <c r="E3" s="14">
        <v>22.7</v>
      </c>
      <c r="F3" s="14">
        <v>425</v>
      </c>
      <c r="G3" s="15">
        <v>8.24</v>
      </c>
      <c r="H3" s="16">
        <v>95.1</v>
      </c>
      <c r="I3" s="14">
        <v>0</v>
      </c>
      <c r="J3" s="15">
        <v>7.54</v>
      </c>
      <c r="K3" s="12"/>
      <c r="L3" s="15">
        <v>5.067359999999999</v>
      </c>
      <c r="M3" s="15">
        <v>0.3402</v>
      </c>
      <c r="N3" s="17">
        <v>4.992</v>
      </c>
      <c r="O3" s="15">
        <v>0.3402</v>
      </c>
      <c r="P3" s="16">
        <v>17.954144620811288</v>
      </c>
      <c r="Q3" s="14">
        <v>104</v>
      </c>
      <c r="R3" s="13"/>
      <c r="S3" s="13"/>
    </row>
    <row r="4" spans="1:19" x14ac:dyDescent="0.25">
      <c r="A4" s="4">
        <v>2</v>
      </c>
      <c r="B4" s="5" t="s">
        <v>19</v>
      </c>
      <c r="C4" s="5" t="s">
        <v>18</v>
      </c>
      <c r="D4" s="6">
        <v>45503</v>
      </c>
      <c r="E4" s="14">
        <v>22.2</v>
      </c>
      <c r="F4" s="14">
        <v>469</v>
      </c>
      <c r="G4" s="15">
        <v>8.02</v>
      </c>
      <c r="H4" s="16">
        <v>91</v>
      </c>
      <c r="I4" s="14">
        <v>0</v>
      </c>
      <c r="J4" s="15">
        <v>7.64</v>
      </c>
      <c r="K4" s="11"/>
      <c r="L4" s="15">
        <v>0.40532399999999996</v>
      </c>
      <c r="M4" s="15">
        <v>0.38879999999999998</v>
      </c>
      <c r="N4" s="17">
        <v>9.36</v>
      </c>
      <c r="O4" s="15">
        <v>0.38879999999999998</v>
      </c>
      <c r="P4" s="16">
        <v>24.074074074074073</v>
      </c>
      <c r="Q4" s="14">
        <v>120</v>
      </c>
      <c r="R4" s="13"/>
      <c r="S4" s="13"/>
    </row>
    <row r="5" spans="1:19" x14ac:dyDescent="0.25">
      <c r="A5" s="4">
        <v>3</v>
      </c>
      <c r="B5" s="5" t="s">
        <v>20</v>
      </c>
      <c r="C5" s="5" t="s">
        <v>18</v>
      </c>
      <c r="D5" s="6">
        <v>45503</v>
      </c>
      <c r="E5" s="14">
        <v>23.8</v>
      </c>
      <c r="F5" s="14">
        <v>545</v>
      </c>
      <c r="G5" s="15">
        <v>6.41</v>
      </c>
      <c r="H5" s="16">
        <v>25.5</v>
      </c>
      <c r="I5" s="14">
        <v>100</v>
      </c>
      <c r="J5" s="15">
        <v>7.64</v>
      </c>
      <c r="K5" s="11"/>
      <c r="L5" s="15">
        <v>0.85628571428571443</v>
      </c>
      <c r="M5" s="15">
        <v>1.5551999999999999</v>
      </c>
      <c r="N5" s="17">
        <v>32.448</v>
      </c>
      <c r="O5" s="15">
        <v>1.5551999999999999</v>
      </c>
      <c r="P5" s="16">
        <v>21.183127572016463</v>
      </c>
      <c r="Q5" s="14">
        <v>73</v>
      </c>
      <c r="R5" s="13"/>
      <c r="S5" s="13"/>
    </row>
    <row r="6" spans="1:19" x14ac:dyDescent="0.25">
      <c r="A6" s="4">
        <v>4</v>
      </c>
      <c r="B6" s="5" t="s">
        <v>21</v>
      </c>
      <c r="C6" s="5" t="s">
        <v>22</v>
      </c>
      <c r="D6" s="6">
        <v>45503</v>
      </c>
      <c r="E6" s="14">
        <v>27.1</v>
      </c>
      <c r="F6" s="14">
        <v>204</v>
      </c>
      <c r="G6" s="15">
        <v>7.78</v>
      </c>
      <c r="H6" s="16">
        <v>98.2</v>
      </c>
      <c r="I6" s="14">
        <v>0</v>
      </c>
      <c r="J6" s="15">
        <v>7.96</v>
      </c>
      <c r="K6" s="12"/>
      <c r="L6" s="15">
        <v>0.68260909090909094</v>
      </c>
      <c r="M6" s="15">
        <v>0.19439999999999999</v>
      </c>
      <c r="N6" s="17">
        <v>2.145</v>
      </c>
      <c r="O6" s="15">
        <v>0.19439999999999999</v>
      </c>
      <c r="P6" s="16">
        <v>11.033950617283951</v>
      </c>
      <c r="Q6" s="14">
        <v>68</v>
      </c>
      <c r="R6" s="13"/>
      <c r="S6" s="13"/>
    </row>
    <row r="7" spans="1:19" x14ac:dyDescent="0.25">
      <c r="A7" s="4">
        <v>5</v>
      </c>
      <c r="B7" s="5" t="s">
        <v>23</v>
      </c>
      <c r="C7" s="5" t="s">
        <v>22</v>
      </c>
      <c r="D7" s="6">
        <v>45503</v>
      </c>
      <c r="E7" s="14">
        <v>26.3</v>
      </c>
      <c r="F7" s="14">
        <v>29</v>
      </c>
      <c r="G7" s="15">
        <v>3.6</v>
      </c>
      <c r="H7" s="16">
        <v>44.5</v>
      </c>
      <c r="I7" s="14">
        <v>0</v>
      </c>
      <c r="J7" s="15">
        <v>7.14</v>
      </c>
      <c r="K7" s="12"/>
      <c r="L7" s="15">
        <v>9.6422399999999993</v>
      </c>
      <c r="M7" s="15">
        <v>0.38879999999999998</v>
      </c>
      <c r="N7" s="17">
        <v>0.97499999999999998</v>
      </c>
      <c r="O7" s="15">
        <v>0.38879999999999998</v>
      </c>
      <c r="P7" s="16">
        <v>2.507716049382716</v>
      </c>
      <c r="Q7" s="14">
        <v>76</v>
      </c>
      <c r="R7" s="13"/>
      <c r="S7" s="13"/>
    </row>
    <row r="8" spans="1:19" x14ac:dyDescent="0.25">
      <c r="A8" s="4">
        <v>6</v>
      </c>
      <c r="B8" s="5" t="s">
        <v>24</v>
      </c>
      <c r="C8" s="5" t="s">
        <v>18</v>
      </c>
      <c r="D8" s="6">
        <v>45503</v>
      </c>
      <c r="E8" s="14">
        <v>22.4</v>
      </c>
      <c r="F8" s="14">
        <v>475</v>
      </c>
      <c r="G8" s="15">
        <v>7.13</v>
      </c>
      <c r="H8" s="16">
        <v>81.900000000000006</v>
      </c>
      <c r="I8" s="14">
        <v>33</v>
      </c>
      <c r="J8" s="15">
        <v>6.01</v>
      </c>
      <c r="K8" s="12"/>
      <c r="L8" s="15">
        <v>0.63374399999999997</v>
      </c>
      <c r="M8" s="15">
        <v>0.97199999999999998</v>
      </c>
      <c r="N8" s="17">
        <v>0.97499999999999998</v>
      </c>
      <c r="O8" s="15">
        <v>0.97199999999999998</v>
      </c>
      <c r="P8" s="16">
        <v>1.0030864197530864</v>
      </c>
      <c r="Q8" s="14">
        <v>120</v>
      </c>
      <c r="R8" s="13"/>
      <c r="S8" s="13"/>
    </row>
    <row r="9" spans="1:19" x14ac:dyDescent="0.25">
      <c r="A9" s="4">
        <v>7</v>
      </c>
      <c r="B9" s="5" t="s">
        <v>25</v>
      </c>
      <c r="C9" s="5" t="s">
        <v>18</v>
      </c>
      <c r="D9" s="6">
        <v>45503</v>
      </c>
      <c r="E9" s="14">
        <v>22.5</v>
      </c>
      <c r="F9" s="14">
        <v>878</v>
      </c>
      <c r="G9" s="15">
        <v>5.5</v>
      </c>
      <c r="H9" s="16">
        <v>64.900000000000006</v>
      </c>
      <c r="I9" s="14">
        <v>0</v>
      </c>
      <c r="J9" s="15">
        <v>7.64</v>
      </c>
      <c r="K9" s="12"/>
      <c r="L9" s="15">
        <v>0.72964799999999996</v>
      </c>
      <c r="M9" s="15">
        <v>0.53459999999999996</v>
      </c>
      <c r="N9" s="17">
        <v>24.608999999999998</v>
      </c>
      <c r="O9" s="15">
        <v>0.53459999999999996</v>
      </c>
      <c r="P9" s="16">
        <v>46.032547699214362</v>
      </c>
      <c r="Q9" s="14">
        <v>54</v>
      </c>
      <c r="R9" s="13"/>
      <c r="S9" s="13"/>
    </row>
    <row r="10" spans="1:19" x14ac:dyDescent="0.25">
      <c r="A10" s="4">
        <v>8</v>
      </c>
      <c r="B10" s="5" t="s">
        <v>26</v>
      </c>
      <c r="C10" s="5" t="s">
        <v>22</v>
      </c>
      <c r="D10" s="6">
        <v>45503</v>
      </c>
      <c r="E10" s="14">
        <v>28.1</v>
      </c>
      <c r="F10" s="14">
        <v>264</v>
      </c>
      <c r="G10" s="15">
        <v>8.65</v>
      </c>
      <c r="H10" s="16">
        <v>111</v>
      </c>
      <c r="I10" s="14">
        <v>0</v>
      </c>
      <c r="J10" s="15">
        <v>7.59</v>
      </c>
      <c r="K10" s="12"/>
      <c r="L10" s="15">
        <v>0.88019999999999998</v>
      </c>
      <c r="M10" s="15">
        <v>0.58319999999999994</v>
      </c>
      <c r="N10" s="17">
        <v>9.8279999999999994</v>
      </c>
      <c r="O10" s="15">
        <v>0.58319999999999994</v>
      </c>
      <c r="P10" s="16">
        <v>16.851851851851851</v>
      </c>
      <c r="Q10" s="14">
        <v>39</v>
      </c>
      <c r="R10" s="13"/>
      <c r="S10" s="13"/>
    </row>
    <row r="11" spans="1:19" x14ac:dyDescent="0.25">
      <c r="A11" s="4">
        <v>9</v>
      </c>
      <c r="B11" s="5" t="s">
        <v>27</v>
      </c>
      <c r="C11" s="5" t="s">
        <v>28</v>
      </c>
      <c r="D11" s="6">
        <v>45503</v>
      </c>
      <c r="E11" s="14">
        <v>32.200000000000003</v>
      </c>
      <c r="F11" s="14">
        <v>4700</v>
      </c>
      <c r="G11" s="15">
        <v>12.98</v>
      </c>
      <c r="H11" s="16">
        <v>178</v>
      </c>
      <c r="I11" s="14">
        <v>0</v>
      </c>
      <c r="J11" s="15">
        <v>8.0500000000000007</v>
      </c>
      <c r="K11" s="12"/>
      <c r="L11" s="15">
        <v>1.4441142857142855</v>
      </c>
      <c r="M11" s="15">
        <v>4.8113999999999999</v>
      </c>
      <c r="N11" s="17">
        <v>4.9139999999999997</v>
      </c>
      <c r="O11" s="15">
        <v>4.8113999999999999</v>
      </c>
      <c r="P11" s="16">
        <v>2.9542336949744357</v>
      </c>
      <c r="Q11" s="14">
        <v>6</v>
      </c>
      <c r="R11" s="13"/>
      <c r="S11" s="13"/>
    </row>
    <row r="12" spans="1:19" x14ac:dyDescent="0.25">
      <c r="A12" s="4">
        <v>10</v>
      </c>
      <c r="B12" s="5" t="s">
        <v>29</v>
      </c>
      <c r="C12" s="5" t="s">
        <v>28</v>
      </c>
      <c r="D12" s="6">
        <v>45503</v>
      </c>
      <c r="E12" s="14">
        <v>28.9</v>
      </c>
      <c r="F12" s="14">
        <v>9020</v>
      </c>
      <c r="G12" s="15">
        <v>8.27</v>
      </c>
      <c r="H12" s="16">
        <v>108</v>
      </c>
      <c r="I12" s="14">
        <v>100</v>
      </c>
      <c r="J12" s="15">
        <v>7.5</v>
      </c>
      <c r="K12" s="12"/>
      <c r="L12" s="15">
        <v>0.93471780821917805</v>
      </c>
      <c r="M12" s="15">
        <v>0.72899999999999998</v>
      </c>
      <c r="N12" s="17">
        <v>0.54600000000000004</v>
      </c>
      <c r="O12" s="15">
        <v>0.72899999999999998</v>
      </c>
      <c r="P12" s="16">
        <v>0.74897119341563789</v>
      </c>
      <c r="Q12" s="14">
        <v>50</v>
      </c>
      <c r="R12" s="13"/>
      <c r="S12" s="13"/>
    </row>
    <row r="13" spans="1:19" x14ac:dyDescent="0.25">
      <c r="A13" s="4">
        <v>11</v>
      </c>
      <c r="B13" s="5" t="s">
        <v>30</v>
      </c>
      <c r="C13" s="5" t="s">
        <v>22</v>
      </c>
      <c r="D13" s="6">
        <v>45503</v>
      </c>
      <c r="E13" s="14">
        <v>27.5</v>
      </c>
      <c r="F13" s="14">
        <v>220</v>
      </c>
      <c r="G13" s="15">
        <v>8.74</v>
      </c>
      <c r="H13" s="16">
        <v>111</v>
      </c>
      <c r="I13" s="14">
        <v>0</v>
      </c>
      <c r="J13" s="15">
        <v>7.61</v>
      </c>
      <c r="K13" s="12"/>
      <c r="L13" s="15">
        <v>0.64301538461538466</v>
      </c>
      <c r="M13" s="15">
        <v>0.19439999999999999</v>
      </c>
      <c r="N13" s="17">
        <v>0.624</v>
      </c>
      <c r="O13" s="15">
        <v>0.19439999999999999</v>
      </c>
      <c r="P13" s="16">
        <v>3.2098765432098766</v>
      </c>
      <c r="Q13" s="14">
        <v>66</v>
      </c>
      <c r="R13" s="13"/>
      <c r="S13" s="13"/>
    </row>
    <row r="14" spans="1:19" x14ac:dyDescent="0.25">
      <c r="A14" s="4">
        <v>12</v>
      </c>
      <c r="B14" s="5" t="s">
        <v>31</v>
      </c>
      <c r="C14" s="5" t="s">
        <v>22</v>
      </c>
      <c r="D14" s="6">
        <v>45503</v>
      </c>
      <c r="E14" s="14">
        <v>28.2</v>
      </c>
      <c r="F14" s="14">
        <v>212</v>
      </c>
      <c r="G14" s="15">
        <v>6.63</v>
      </c>
      <c r="H14" s="16">
        <v>84.4</v>
      </c>
      <c r="I14" s="14">
        <v>0</v>
      </c>
      <c r="J14" s="15">
        <v>8.08</v>
      </c>
      <c r="K14" s="12"/>
      <c r="L14" s="15">
        <v>0.23911199999999999</v>
      </c>
      <c r="M14" s="15">
        <v>0.14579999999999999</v>
      </c>
      <c r="N14" s="17">
        <v>0.156</v>
      </c>
      <c r="O14" s="15">
        <v>0.14579999999999999</v>
      </c>
      <c r="P14" s="16">
        <v>1.0699588477366255</v>
      </c>
      <c r="Q14" s="14">
        <v>120</v>
      </c>
      <c r="R14" s="13"/>
      <c r="S14" s="13"/>
    </row>
    <row r="15" spans="1:19" x14ac:dyDescent="0.25">
      <c r="A15" s="4">
        <v>13</v>
      </c>
      <c r="B15" s="5" t="s">
        <v>32</v>
      </c>
      <c r="C15" s="5" t="s">
        <v>28</v>
      </c>
      <c r="D15" s="6">
        <v>45503</v>
      </c>
      <c r="E15" s="14">
        <v>32.4</v>
      </c>
      <c r="F15" s="14">
        <v>4090</v>
      </c>
      <c r="G15" s="15">
        <v>9.2100000000000009</v>
      </c>
      <c r="H15" s="16">
        <v>127</v>
      </c>
      <c r="I15" s="14">
        <v>0</v>
      </c>
      <c r="J15" s="15">
        <v>7.89</v>
      </c>
      <c r="K15" s="12"/>
      <c r="L15" s="15">
        <v>2.4029999999999996</v>
      </c>
      <c r="M15" s="15">
        <v>1.6037999999999999</v>
      </c>
      <c r="N15" s="17">
        <v>0.74099999999999999</v>
      </c>
      <c r="O15" s="15">
        <v>1.6037999999999999</v>
      </c>
      <c r="P15" s="16">
        <v>0.46202768424990648</v>
      </c>
      <c r="Q15" s="14">
        <v>17</v>
      </c>
      <c r="R15" s="13"/>
      <c r="S15" s="13"/>
    </row>
    <row r="16" spans="1:19" x14ac:dyDescent="0.25">
      <c r="A16" s="4">
        <v>14</v>
      </c>
      <c r="B16" s="5" t="s">
        <v>33</v>
      </c>
      <c r="C16" s="5" t="s">
        <v>28</v>
      </c>
      <c r="D16" s="6">
        <v>45503</v>
      </c>
      <c r="E16" s="14">
        <v>30.9</v>
      </c>
      <c r="F16" s="14">
        <v>1076</v>
      </c>
      <c r="G16" s="15">
        <v>16.100000000000001</v>
      </c>
      <c r="H16" s="16">
        <v>200</v>
      </c>
      <c r="I16" s="14">
        <v>33</v>
      </c>
      <c r="J16" s="15">
        <v>7.84</v>
      </c>
      <c r="K16" s="12"/>
      <c r="L16" s="15">
        <v>2.1819724137931034</v>
      </c>
      <c r="M16" s="15">
        <v>1.6037999999999999</v>
      </c>
      <c r="N16" s="17">
        <v>0.78</v>
      </c>
      <c r="O16" s="15">
        <v>1.6037999999999999</v>
      </c>
      <c r="P16" s="16">
        <v>0.4863449307893753</v>
      </c>
      <c r="Q16" s="14">
        <v>20</v>
      </c>
      <c r="R16" s="13"/>
      <c r="S16" s="13"/>
    </row>
    <row r="17" spans="1:19" x14ac:dyDescent="0.25">
      <c r="A17" s="4">
        <v>15</v>
      </c>
      <c r="B17" s="5" t="s">
        <v>34</v>
      </c>
      <c r="C17" s="5" t="s">
        <v>18</v>
      </c>
      <c r="D17" s="6">
        <v>45503</v>
      </c>
      <c r="E17" s="14">
        <v>22.8</v>
      </c>
      <c r="F17" s="14">
        <v>708</v>
      </c>
      <c r="G17" s="15">
        <v>7.78</v>
      </c>
      <c r="H17" s="16">
        <v>90.2</v>
      </c>
      <c r="I17" s="14">
        <v>33</v>
      </c>
      <c r="J17" s="15">
        <v>8.2799999999999994</v>
      </c>
      <c r="K17" s="12"/>
      <c r="L17" s="15">
        <v>0.45878400000000003</v>
      </c>
      <c r="M17" s="15">
        <v>0.53459999999999996</v>
      </c>
      <c r="N17" s="17">
        <v>5.2649999999999997</v>
      </c>
      <c r="O17" s="15">
        <v>0.53459999999999996</v>
      </c>
      <c r="P17" s="16">
        <v>9.8484848484848477</v>
      </c>
      <c r="Q17" s="14">
        <v>120</v>
      </c>
      <c r="R17" s="13"/>
      <c r="S17" s="13"/>
    </row>
    <row r="18" spans="1:19" x14ac:dyDescent="0.25">
      <c r="A18" s="4">
        <v>16</v>
      </c>
      <c r="B18" s="5" t="s">
        <v>35</v>
      </c>
      <c r="C18" s="5" t="s">
        <v>22</v>
      </c>
      <c r="D18" s="6">
        <v>45503</v>
      </c>
      <c r="E18" s="14">
        <v>27.8</v>
      </c>
      <c r="F18" s="14">
        <v>642</v>
      </c>
      <c r="G18" s="15">
        <v>6.55</v>
      </c>
      <c r="H18" s="16">
        <v>83.3</v>
      </c>
      <c r="I18" s="14">
        <v>0</v>
      </c>
      <c r="J18" s="15">
        <v>7.86</v>
      </c>
      <c r="K18" s="12"/>
      <c r="L18" s="15">
        <v>2.0665565217391304</v>
      </c>
      <c r="M18" s="15">
        <v>1.9925999999999999</v>
      </c>
      <c r="N18" s="17">
        <v>3.6269999999999998</v>
      </c>
      <c r="O18" s="15">
        <v>1.9925999999999999</v>
      </c>
      <c r="P18" s="16">
        <v>1.8202348690153567</v>
      </c>
      <c r="Q18" s="14">
        <v>31</v>
      </c>
      <c r="R18" s="13"/>
      <c r="S18" s="13"/>
    </row>
    <row r="19" spans="1:19" x14ac:dyDescent="0.25">
      <c r="A19" s="4">
        <v>17</v>
      </c>
      <c r="B19" s="5" t="s">
        <v>36</v>
      </c>
      <c r="C19" s="5" t="s">
        <v>22</v>
      </c>
      <c r="D19" s="6">
        <v>45503</v>
      </c>
      <c r="E19" s="14">
        <v>27.4</v>
      </c>
      <c r="F19" s="14">
        <v>232</v>
      </c>
      <c r="G19" s="15">
        <v>8.6300000000000008</v>
      </c>
      <c r="H19" s="16">
        <v>109</v>
      </c>
      <c r="I19" s="14">
        <v>0</v>
      </c>
      <c r="J19" s="15">
        <v>7.91</v>
      </c>
      <c r="K19" s="12"/>
      <c r="L19" s="15">
        <v>2.5919999999999996</v>
      </c>
      <c r="M19" s="15">
        <v>0.63179999999999992</v>
      </c>
      <c r="N19" s="17">
        <v>5.1479999999999997</v>
      </c>
      <c r="O19" s="15">
        <v>0.63179999999999992</v>
      </c>
      <c r="P19" s="16">
        <v>10.50332383665717</v>
      </c>
      <c r="Q19" s="14">
        <v>35</v>
      </c>
      <c r="R19" s="13"/>
      <c r="S19" s="13"/>
    </row>
    <row r="20" spans="1:19" x14ac:dyDescent="0.25">
      <c r="A20" s="4">
        <v>18</v>
      </c>
      <c r="B20" s="5" t="s">
        <v>37</v>
      </c>
      <c r="C20" s="5" t="s">
        <v>18</v>
      </c>
      <c r="D20" s="6">
        <v>45503</v>
      </c>
      <c r="E20" s="14" t="s">
        <v>61</v>
      </c>
      <c r="F20" s="14" t="s">
        <v>61</v>
      </c>
      <c r="G20" s="14" t="s">
        <v>61</v>
      </c>
      <c r="H20" s="14" t="s">
        <v>61</v>
      </c>
      <c r="I20" s="14" t="s">
        <v>61</v>
      </c>
      <c r="J20" s="14" t="s">
        <v>61</v>
      </c>
      <c r="K20" s="14"/>
      <c r="L20" s="14" t="s">
        <v>61</v>
      </c>
      <c r="M20" s="14" t="s">
        <v>61</v>
      </c>
      <c r="N20" s="14" t="s">
        <v>61</v>
      </c>
      <c r="O20" s="14" t="s">
        <v>61</v>
      </c>
      <c r="P20" s="14" t="s">
        <v>61</v>
      </c>
      <c r="Q20" s="14" t="s">
        <v>61</v>
      </c>
      <c r="R20" s="13"/>
      <c r="S20" s="13"/>
    </row>
    <row r="21" spans="1:19" x14ac:dyDescent="0.25">
      <c r="A21" s="4">
        <v>19</v>
      </c>
      <c r="B21" s="5" t="s">
        <v>38</v>
      </c>
      <c r="C21" s="5" t="s">
        <v>28</v>
      </c>
      <c r="D21" s="6">
        <v>45503</v>
      </c>
      <c r="E21" s="14">
        <v>30.8</v>
      </c>
      <c r="F21" s="14">
        <v>746</v>
      </c>
      <c r="G21" s="15">
        <v>15.7</v>
      </c>
      <c r="H21" s="16">
        <v>200</v>
      </c>
      <c r="I21" s="14">
        <v>33</v>
      </c>
      <c r="J21" s="15">
        <v>8.5</v>
      </c>
      <c r="K21" s="12"/>
      <c r="L21" s="15">
        <v>2.4758999999999998</v>
      </c>
      <c r="M21" s="15">
        <v>1.7495999999999998</v>
      </c>
      <c r="N21" s="17">
        <v>0.70199999999999996</v>
      </c>
      <c r="O21" s="15">
        <v>1.7495999999999998</v>
      </c>
      <c r="P21" s="16">
        <v>0.40123456790123457</v>
      </c>
      <c r="Q21" s="14">
        <v>30</v>
      </c>
      <c r="R21" s="13"/>
      <c r="S21" s="13"/>
    </row>
    <row r="22" spans="1:19" x14ac:dyDescent="0.25">
      <c r="A22" s="4">
        <v>20</v>
      </c>
      <c r="B22" s="5" t="s">
        <v>39</v>
      </c>
      <c r="C22" s="5" t="s">
        <v>22</v>
      </c>
      <c r="D22" s="6">
        <v>45503</v>
      </c>
      <c r="E22" s="14">
        <v>29.7</v>
      </c>
      <c r="F22" s="14">
        <v>184</v>
      </c>
      <c r="G22" s="15">
        <v>9.9</v>
      </c>
      <c r="H22" s="16">
        <v>130</v>
      </c>
      <c r="I22" s="14">
        <v>0</v>
      </c>
      <c r="J22" s="15">
        <v>8.32</v>
      </c>
      <c r="K22" s="12"/>
      <c r="L22" s="15">
        <v>0.67067999999999994</v>
      </c>
      <c r="M22" s="15">
        <v>0.19439999999999999</v>
      </c>
      <c r="N22" s="17">
        <v>0.46799999999999997</v>
      </c>
      <c r="O22" s="15">
        <v>0.19439999999999999</v>
      </c>
      <c r="P22" s="16">
        <v>2.4074074074074074</v>
      </c>
      <c r="Q22" s="14">
        <v>77</v>
      </c>
      <c r="R22" s="13"/>
      <c r="S22" s="13"/>
    </row>
    <row r="23" spans="1:19" x14ac:dyDescent="0.25">
      <c r="A23" s="4">
        <v>21</v>
      </c>
      <c r="B23" s="5" t="s">
        <v>40</v>
      </c>
      <c r="C23" s="5" t="s">
        <v>18</v>
      </c>
      <c r="D23" s="6">
        <v>45503</v>
      </c>
      <c r="E23" s="14">
        <v>22.8</v>
      </c>
      <c r="F23" s="14">
        <v>163</v>
      </c>
      <c r="G23" s="15">
        <v>7.8</v>
      </c>
      <c r="H23" s="16">
        <v>90</v>
      </c>
      <c r="I23" s="14">
        <v>0</v>
      </c>
      <c r="J23" s="15">
        <v>7.36</v>
      </c>
      <c r="K23" s="12"/>
      <c r="L23" s="15">
        <v>0.25174799999999997</v>
      </c>
      <c r="M23" s="15">
        <v>0.87479999999999991</v>
      </c>
      <c r="N23" s="17">
        <v>4.0170000000000003</v>
      </c>
      <c r="O23" s="15">
        <v>0.87479999999999991</v>
      </c>
      <c r="P23" s="16">
        <v>4.5919067215363523</v>
      </c>
      <c r="Q23" s="14">
        <v>120</v>
      </c>
      <c r="R23" s="13"/>
      <c r="S23" s="13"/>
    </row>
    <row r="24" spans="1:19" x14ac:dyDescent="0.25">
      <c r="A24" s="4">
        <v>22</v>
      </c>
      <c r="B24" s="5" t="s">
        <v>41</v>
      </c>
      <c r="C24" s="5" t="s">
        <v>18</v>
      </c>
      <c r="D24" s="6">
        <v>45503</v>
      </c>
      <c r="E24" s="14">
        <v>21.7</v>
      </c>
      <c r="F24" s="14">
        <v>554</v>
      </c>
      <c r="G24" s="15">
        <v>8.4</v>
      </c>
      <c r="H24" s="16">
        <v>95.5</v>
      </c>
      <c r="I24" s="14">
        <v>667</v>
      </c>
      <c r="J24" s="15">
        <v>7.61</v>
      </c>
      <c r="K24" s="12"/>
      <c r="L24" s="15">
        <v>0.34894799999999998</v>
      </c>
      <c r="M24" s="15">
        <v>0.38879999999999998</v>
      </c>
      <c r="N24" s="17">
        <v>24.882000000000001</v>
      </c>
      <c r="O24" s="15">
        <v>0.38879999999999998</v>
      </c>
      <c r="P24" s="16">
        <v>63.996913580246918</v>
      </c>
      <c r="Q24" s="14">
        <v>67</v>
      </c>
      <c r="R24" s="13"/>
      <c r="S24" s="13"/>
    </row>
    <row r="25" spans="1:19" x14ac:dyDescent="0.25">
      <c r="A25" s="4">
        <v>23</v>
      </c>
      <c r="B25" s="5" t="s">
        <v>38</v>
      </c>
      <c r="C25" s="5" t="s">
        <v>28</v>
      </c>
      <c r="D25" s="6">
        <v>45503</v>
      </c>
      <c r="E25" s="14">
        <v>30.2</v>
      </c>
      <c r="F25" s="14">
        <v>2053</v>
      </c>
      <c r="G25" s="15">
        <v>14.8</v>
      </c>
      <c r="H25" s="16">
        <v>200</v>
      </c>
      <c r="I25" s="14">
        <v>0</v>
      </c>
      <c r="J25" s="15">
        <v>8.1199999999999992</v>
      </c>
      <c r="K25" s="12"/>
      <c r="L25" s="15">
        <v>2.4340499999999996</v>
      </c>
      <c r="M25" s="15">
        <v>1.3122</v>
      </c>
      <c r="N25" s="17">
        <v>1.6379999999999999</v>
      </c>
      <c r="O25" s="15">
        <v>1.3122</v>
      </c>
      <c r="P25" s="16">
        <v>1.2482853223593964</v>
      </c>
      <c r="Q25" s="14">
        <v>20</v>
      </c>
      <c r="R25" s="13"/>
      <c r="S25" s="13"/>
    </row>
    <row r="26" spans="1:19" x14ac:dyDescent="0.25">
      <c r="A26" s="4">
        <v>24</v>
      </c>
      <c r="B26" s="5" t="s">
        <v>42</v>
      </c>
      <c r="C26" s="5" t="s">
        <v>18</v>
      </c>
      <c r="D26" s="6">
        <v>45503</v>
      </c>
      <c r="E26" s="14">
        <v>27</v>
      </c>
      <c r="F26" s="14">
        <v>1465</v>
      </c>
      <c r="G26" s="15">
        <v>7.66</v>
      </c>
      <c r="H26" s="16">
        <v>96.2</v>
      </c>
      <c r="I26" s="14">
        <v>0</v>
      </c>
      <c r="J26" s="14">
        <v>8.34</v>
      </c>
      <c r="K26" s="12"/>
      <c r="L26" s="15">
        <v>0.26924399999999998</v>
      </c>
      <c r="M26" s="15">
        <v>5.1029999999999998</v>
      </c>
      <c r="N26" s="17">
        <v>11.465999999999999</v>
      </c>
      <c r="O26" s="15">
        <v>5.1029999999999998</v>
      </c>
      <c r="P26" s="16">
        <v>3.0001959631589261</v>
      </c>
      <c r="Q26" s="14">
        <v>42</v>
      </c>
      <c r="R26" s="13"/>
      <c r="S26" s="13"/>
    </row>
    <row r="27" spans="1:19" x14ac:dyDescent="0.25">
      <c r="B27" s="1" t="s">
        <v>43</v>
      </c>
      <c r="C27" s="18"/>
      <c r="D27" s="6"/>
      <c r="E27" s="8">
        <f>AVERAGE(E3:E26)</f>
        <v>26.756521739130434</v>
      </c>
      <c r="F27" s="9">
        <f>AVERAGE(F3:F26)</f>
        <v>1276.2608695652175</v>
      </c>
      <c r="G27" s="10">
        <f>AVERAGE(G3:G26)</f>
        <v>8.8904347826086969</v>
      </c>
      <c r="H27" s="9">
        <f>AVERAGE(H3:H26)</f>
        <v>109.33478260869565</v>
      </c>
      <c r="I27" s="9">
        <f>AVERAGE(I3:I26)</f>
        <v>43.434782608695649</v>
      </c>
      <c r="J27" s="10">
        <f t="shared" ref="J27:Q27" si="0">AVERAGE(J3:J26)</f>
        <v>7.7578260869565234</v>
      </c>
      <c r="K27" s="8"/>
      <c r="L27" s="10">
        <f t="shared" si="0"/>
        <v>1.665706661707647</v>
      </c>
      <c r="M27" s="10">
        <f t="shared" si="0"/>
        <v>1.1663999999999999</v>
      </c>
      <c r="N27" s="8">
        <f t="shared" si="0"/>
        <v>6.53504347826087</v>
      </c>
      <c r="O27" s="8">
        <f t="shared" si="0"/>
        <v>1.1663999999999999</v>
      </c>
      <c r="P27" s="9">
        <f t="shared" si="0"/>
        <v>10.756082561544838</v>
      </c>
      <c r="Q27" s="9">
        <f t="shared" si="0"/>
        <v>64.130434782608702</v>
      </c>
      <c r="R27" s="7"/>
      <c r="S27" s="7"/>
    </row>
    <row r="28" spans="1:19" x14ac:dyDescent="0.25">
      <c r="B28" s="1" t="s">
        <v>44</v>
      </c>
      <c r="C28" s="18"/>
      <c r="D28" s="18"/>
      <c r="E28" s="8">
        <f>AVERAGE(E3,E4,E5,E8,E9,E17,E20,E23,E24)</f>
        <v>22.612500000000001</v>
      </c>
      <c r="F28" s="9">
        <f>AVERAGE(F3,F4,F5,F8,F9,F17,F20,F23,F24)</f>
        <v>527.125</v>
      </c>
      <c r="G28" s="10">
        <f>AVERAGE(G3,G4,G5,G8,G9,G17,G20,G23,G24)</f>
        <v>7.4099999999999993</v>
      </c>
      <c r="H28" s="9">
        <f t="shared" ref="H28:N28" si="1">AVERAGE(H3,H4,H5,H8,H9,H17,H20,H23,H24)</f>
        <v>79.262499999999989</v>
      </c>
      <c r="I28" s="9">
        <f t="shared" ref="I28" si="2">AVERAGE(I3,I4,I5,I8,I9,I17,I20,I23,I24)</f>
        <v>104.125</v>
      </c>
      <c r="J28" s="10">
        <f>AVERAGE(J3,J4,J5,J8,J9,J17,J20,J23,J24)</f>
        <v>7.4649999999999999</v>
      </c>
      <c r="K28" s="8"/>
      <c r="L28" s="10">
        <f t="shared" si="1"/>
        <v>1.0939802142857142</v>
      </c>
      <c r="M28" s="10">
        <f t="shared" si="1"/>
        <v>0.69862499999999994</v>
      </c>
      <c r="N28" s="8">
        <f t="shared" si="1"/>
        <v>13.3185</v>
      </c>
      <c r="O28" s="8">
        <f>AVERAGE(O3,O4,O5,O8,O9,O17,O20,O23,O24)</f>
        <v>0.69862499999999994</v>
      </c>
      <c r="P28" s="9">
        <f>AVERAGE(P3,P4,P5,P8,P9,P17,P20,P23,P24)</f>
        <v>23.585535692017174</v>
      </c>
      <c r="Q28" s="9">
        <f>AVERAGE(Q3,Q4,Q5,Q8,Q9,Q17,Q20,Q23,Q24)</f>
        <v>97.25</v>
      </c>
    </row>
    <row r="29" spans="1:19" x14ac:dyDescent="0.25">
      <c r="B29" s="1" t="s">
        <v>45</v>
      </c>
      <c r="C29" s="18"/>
      <c r="D29" s="18"/>
      <c r="E29" s="8">
        <f>AVERAGE(E6,E7,E10,E13,E14,E18,E19,E22)</f>
        <v>27.762499999999999</v>
      </c>
      <c r="F29" s="9">
        <f>AVERAGE(F6,F7,F10,F13,F14,F18,F19,F22)</f>
        <v>248.375</v>
      </c>
      <c r="G29" s="10">
        <f t="shared" ref="G29:P29" si="3">AVERAGE(G6,G7,G10,G13,G14,G18,G19,G22)</f>
        <v>7.5600000000000005</v>
      </c>
      <c r="H29" s="9">
        <f>AVERAGE(H6,H7,H10,H13,H14,H18,H19,H22)</f>
        <v>96.424999999999997</v>
      </c>
      <c r="I29" s="9">
        <f>AVERAGE(I6,I7,I10,I13,I14,I18,I19,I22)</f>
        <v>0</v>
      </c>
      <c r="J29" s="10">
        <f t="shared" si="3"/>
        <v>7.808749999999999</v>
      </c>
      <c r="K29" s="8"/>
      <c r="L29" s="10">
        <f t="shared" si="3"/>
        <v>2.1770516246579508</v>
      </c>
      <c r="M29" s="10">
        <f t="shared" si="3"/>
        <v>0.54067499999999991</v>
      </c>
      <c r="N29" s="8">
        <f>AVERAGE(N6,N7,N10,N13,N14,N18,N19,N22)</f>
        <v>2.871375</v>
      </c>
      <c r="O29" s="8">
        <f t="shared" si="3"/>
        <v>0.54067499999999991</v>
      </c>
      <c r="P29" s="9">
        <f t="shared" si="3"/>
        <v>6.1755400028181189</v>
      </c>
      <c r="Q29" s="9">
        <f>AVERAGE(Q6,Q7,Q10,Q13,Q14,Q18,Q19,Q22)</f>
        <v>64</v>
      </c>
    </row>
    <row r="30" spans="1:19" x14ac:dyDescent="0.25">
      <c r="B30" s="1" t="s">
        <v>46</v>
      </c>
      <c r="C30" s="18"/>
      <c r="D30" s="18"/>
      <c r="E30" s="8">
        <f>AVERAGE(E11,E12,E16,E15,E21,E25)</f>
        <v>30.900000000000002</v>
      </c>
      <c r="F30" s="9">
        <f>AVERAGE(F11,F12,F16,F15,F21,F25)</f>
        <v>3614.1666666666665</v>
      </c>
      <c r="G30" s="10">
        <f>AVERAGE(G11,G12,G16,G15,G21,G25)</f>
        <v>12.843333333333334</v>
      </c>
      <c r="H30" s="9">
        <f t="shared" ref="H30:Q30" si="4">AVERAGE(H11,H12,H16,H15,H21,H25)</f>
        <v>168.83333333333334</v>
      </c>
      <c r="I30" s="9">
        <f t="shared" ref="I30" si="5">AVERAGE(I11,I12,I16,I15,I21,I25)</f>
        <v>27.666666666666668</v>
      </c>
      <c r="J30" s="10">
        <f t="shared" si="4"/>
        <v>7.9833333333333334</v>
      </c>
      <c r="K30" s="8"/>
      <c r="L30" s="10">
        <f t="shared" si="4"/>
        <v>1.9789590846210945</v>
      </c>
      <c r="M30" s="10">
        <f t="shared" si="4"/>
        <v>1.9682999999999999</v>
      </c>
      <c r="N30" s="8">
        <f t="shared" si="4"/>
        <v>1.5534999999999999</v>
      </c>
      <c r="O30" s="8">
        <f t="shared" si="4"/>
        <v>1.9682999999999999</v>
      </c>
      <c r="P30" s="9">
        <f t="shared" si="4"/>
        <v>1.0501828989483311</v>
      </c>
      <c r="Q30" s="9">
        <f t="shared" si="4"/>
        <v>23.833333333333332</v>
      </c>
    </row>
    <row r="32" spans="1:19" x14ac:dyDescent="0.25">
      <c r="B32" s="5" t="s">
        <v>47</v>
      </c>
      <c r="C32" s="5"/>
      <c r="D32" s="5"/>
      <c r="F32" s="5" t="s">
        <v>48</v>
      </c>
      <c r="G32" s="5"/>
      <c r="H32" s="5"/>
      <c r="L32" s="18" t="s">
        <v>60</v>
      </c>
    </row>
    <row r="33" spans="2:8" x14ac:dyDescent="0.25">
      <c r="B33" s="5" t="s">
        <v>49</v>
      </c>
      <c r="C33" s="5"/>
      <c r="D33" s="5"/>
      <c r="E33" s="5"/>
      <c r="F33" s="5" t="s">
        <v>50</v>
      </c>
      <c r="G33" s="5"/>
      <c r="H33" s="5"/>
    </row>
    <row r="34" spans="2:8" x14ac:dyDescent="0.25">
      <c r="B34" s="5" t="s">
        <v>51</v>
      </c>
      <c r="C34" s="5"/>
      <c r="D34" s="5"/>
      <c r="E34" s="5"/>
      <c r="F34" s="5" t="s">
        <v>52</v>
      </c>
      <c r="G34" s="5"/>
      <c r="H34" s="5"/>
    </row>
    <row r="35" spans="2:8" x14ac:dyDescent="0.25">
      <c r="B35" s="5" t="s">
        <v>53</v>
      </c>
      <c r="C35" s="5"/>
      <c r="D35" s="5"/>
      <c r="E35" s="5"/>
      <c r="F35" s="5" t="s">
        <v>54</v>
      </c>
      <c r="G35" s="5"/>
      <c r="H35" s="5"/>
    </row>
    <row r="36" spans="2:8" x14ac:dyDescent="0.25">
      <c r="B36" s="5" t="s">
        <v>55</v>
      </c>
      <c r="C36" s="5"/>
      <c r="D36" s="5"/>
      <c r="E36" s="5"/>
      <c r="F36" s="5" t="s">
        <v>56</v>
      </c>
      <c r="G36" s="5"/>
      <c r="H36" s="5"/>
    </row>
    <row r="37" spans="2:8" x14ac:dyDescent="0.25">
      <c r="B37" s="5" t="s">
        <v>57</v>
      </c>
      <c r="C37" s="5"/>
      <c r="D37" s="5"/>
      <c r="E37" s="5"/>
      <c r="F37" s="5" t="s">
        <v>59</v>
      </c>
      <c r="G37" s="5"/>
      <c r="H37" s="5"/>
    </row>
  </sheetData>
  <pageMargins left="0.2" right="0.2" top="0.25" bottom="0.2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37359AD9C0AD419322C4E367C52756" ma:contentTypeVersion="13" ma:contentTypeDescription="Create a new document." ma:contentTypeScope="" ma:versionID="b6d91610d7e0f49bc904dd73938b759f">
  <xsd:schema xmlns:xsd="http://www.w3.org/2001/XMLSchema" xmlns:xs="http://www.w3.org/2001/XMLSchema" xmlns:p="http://schemas.microsoft.com/office/2006/metadata/properties" xmlns:ns2="54936c42-809f-4d76-bbb3-f2f1fb700f10" xmlns:ns3="480688e7-2bd0-43e4-bb0f-8935d2d2a55a" targetNamespace="http://schemas.microsoft.com/office/2006/metadata/properties" ma:root="true" ma:fieldsID="affb4c5a31284cd54faef956e598dc85" ns2:_="" ns3:_="">
    <xsd:import namespace="54936c42-809f-4d76-bbb3-f2f1fb700f10"/>
    <xsd:import namespace="480688e7-2bd0-43e4-bb0f-8935d2d2a55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36c42-809f-4d76-bbb3-f2f1fb700f1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afe3cb0c-d40f-4108-bef2-3c64d4822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688e7-2bd0-43e4-bb0f-8935d2d2a55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76531fe-dbb8-40a9-8abb-a27e236a7f1b}" ma:internalName="TaxCatchAll" ma:showField="CatchAllData" ma:web="480688e7-2bd0-43e4-bb0f-8935d2d2a5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936c42-809f-4d76-bbb3-f2f1fb700f10">
      <Terms xmlns="http://schemas.microsoft.com/office/infopath/2007/PartnerControls"/>
    </lcf76f155ced4ddcb4097134ff3c332f>
    <TaxCatchAll xmlns="480688e7-2bd0-43e4-bb0f-8935d2d2a55a" xsi:nil="true"/>
  </documentManagement>
</p:properties>
</file>

<file path=customXml/itemProps1.xml><?xml version="1.0" encoding="utf-8"?>
<ds:datastoreItem xmlns:ds="http://schemas.openxmlformats.org/officeDocument/2006/customXml" ds:itemID="{3AD48E2C-AFE7-4D51-92EA-E8C3EB8034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DC49E2-4103-4F42-891E-C37C3F7870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936c42-809f-4d76-bbb3-f2f1fb700f10"/>
    <ds:schemaRef ds:uri="480688e7-2bd0-43e4-bb0f-8935d2d2a5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1275DD-DF7D-4DE1-B600-0BD685457399}">
  <ds:schemaRefs>
    <ds:schemaRef ds:uri="http://schemas.microsoft.com/office/2006/metadata/properties"/>
    <ds:schemaRef ds:uri="http://schemas.microsoft.com/office/infopath/2007/PartnerControls"/>
    <ds:schemaRef ds:uri="54936c42-809f-4d76-bbb3-f2f1fb700f10"/>
    <ds:schemaRef ds:uri="480688e7-2bd0-43e4-bb0f-8935d2d2a5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Sheet</vt:lpstr>
    </vt:vector>
  </TitlesOfParts>
  <Manager/>
  <Company>College of William and Mary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Reinsel, Madeline</dc:creator>
  <cp:keywords/>
  <dc:description/>
  <cp:lastModifiedBy>Leu, Cheryl</cp:lastModifiedBy>
  <cp:revision/>
  <dcterms:created xsi:type="dcterms:W3CDTF">2020-10-09T15:07:12Z</dcterms:created>
  <dcterms:modified xsi:type="dcterms:W3CDTF">2025-07-31T18:13:21Z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0x010100D937359AD9C0AD419322C4E367C52756</vt:lpwstr>
  </property>
  <property fmtid="{D5CDD505-2E9C-101B-9397-08002B2CF9AE}" pid="3" name="Order">
    <vt:r8>3000</vt:r8>
  </property>
  <property fmtid="{D5CDD505-2E9C-101B-9397-08002B2CF9AE}" pid="4" name="MediaServiceImageTags">
    <vt:lpwstr/>
  </property>
</Properties>
</file>