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14" documentId="8_{CAF2C6A5-578E-4CC3-80AB-FBA8DDCB55E0}" xr6:coauthVersionLast="47" xr6:coauthVersionMax="47" xr10:uidLastSave="{51BD268B-CE4B-462A-AB07-ED7CDEB918C9}"/>
  <bookViews>
    <workbookView xWindow="-120" yWindow="-120" windowWidth="29040" windowHeight="15720" xr2:uid="{00000000-000D-0000-FFFF-FFFF00000000}"/>
  </bookViews>
  <sheets>
    <sheet name="Final 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30" i="1"/>
  <c r="I29" i="1"/>
  <c r="I28" i="1"/>
  <c r="I27" i="1"/>
  <c r="H28" i="1"/>
  <c r="N29" i="1"/>
  <c r="H29" i="1"/>
  <c r="E28" i="1"/>
  <c r="Q28" i="1" l="1"/>
  <c r="G28" i="1"/>
  <c r="F30" i="1"/>
  <c r="F29" i="1"/>
  <c r="F28" i="1"/>
  <c r="J28" i="1" l="1"/>
  <c r="J27" i="1"/>
  <c r="Q29" i="1"/>
  <c r="Q27" i="1"/>
  <c r="Q30" i="1"/>
  <c r="O28" i="1"/>
  <c r="O27" i="1"/>
  <c r="G30" i="1"/>
  <c r="G29" i="1"/>
  <c r="E29" i="1"/>
  <c r="P30" i="1" l="1"/>
  <c r="P29" i="1"/>
  <c r="P28" i="1"/>
  <c r="P27" i="1"/>
  <c r="O30" i="1" l="1"/>
  <c r="N30" i="1"/>
  <c r="M30" i="1"/>
  <c r="L30" i="1"/>
  <c r="K30" i="1"/>
  <c r="J30" i="1"/>
  <c r="H30" i="1"/>
  <c r="E30" i="1"/>
  <c r="O29" i="1"/>
  <c r="M29" i="1"/>
  <c r="L29" i="1"/>
  <c r="K29" i="1"/>
  <c r="J29" i="1"/>
  <c r="N28" i="1"/>
  <c r="M28" i="1"/>
  <c r="L28" i="1"/>
  <c r="K28" i="1"/>
  <c r="N27" i="1"/>
  <c r="M27" i="1"/>
  <c r="L27" i="1"/>
  <c r="K27" i="1"/>
  <c r="H27" i="1"/>
  <c r="G27" i="1"/>
  <c r="F27" i="1"/>
  <c r="E27" i="1"/>
</calcChain>
</file>

<file path=xl/sharedStrings.xml><?xml version="1.0" encoding="utf-8"?>
<sst xmlns="http://schemas.openxmlformats.org/spreadsheetml/2006/main" count="97" uniqueCount="62">
  <si>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</si>
  <si>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</si>
  <si>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</si>
  <si>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</si>
  <si>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</si>
  <si>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</si>
  <si>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</si>
  <si>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</si>
  <si>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</si>
  <si>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</si>
  <si>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</si>
  <si>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</si>
  <si>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</si>
  <si>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</si>
  <si>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</si>
  <si>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</si>
  <si>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</si>
  <si>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</si>
  <si>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</si>
  <si>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</si>
  <si>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</si>
  <si>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</si>
  <si>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</si>
  <si>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</si>
  <si>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</si>
  <si>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</si>
  <si>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</si>
  <si>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</si>
  <si>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</si>
  <si>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</si>
  <si>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</si>
  <si>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</si>
  <si>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</si>
  <si>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</si>
  <si>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</si>
  <si>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</si>
  <si>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</si>
  <si>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</si>
  <si>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</si>
  <si>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</si>
  <si>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</si>
  <si>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</si>
  <si>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</si>
  <si>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</si>
  <si>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</si>
  <si>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</si>
  <si>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</si>
  <si>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</si>
  <si>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</si>
  <si>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</si>
  <si>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</si>
  <si>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</si>
  <si>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</si>
  <si>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</si>
  <si>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</si>
  <si>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 xml:space="preserve">N:P: ratio of dissolved N to dissolved P.  N:P &gt; 16:1 suggests P limitation; N:P &lt; 16:1 indicates N limitation </t>
  </si>
  <si>
    <t>TSS--Suspended sediment in mg/L</t>
  </si>
  <si>
    <t>College Creek Alliance Water Quality Survey, January 2024</t>
  </si>
  <si>
    <t xml:space="preserve">Bacteria in fecal coliform colonies per 100 mL </t>
  </si>
  <si>
    <t>Secchi reading in cm</t>
  </si>
  <si>
    <t>Site 18 inaccessible due to Parkway road construction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</si>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</sst>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7" zoomScale="115" zoomScaleNormal="115" workbookViewId="0">
      <selection activeCell="M22" sqref="M22"/>
    </sheetView>
  </sheetViews>
  <sheetFormatPr defaultColWidth="8.85546875" defaultRowHeight="15" x14ac:dyDescent="0.25"/>
  <cols>
    <col min="2" max="2" width="13.28515625" customWidth="1"/>
    <col min="3" max="3" width="8.7109375" customWidth="1"/>
    <col min="4" max="5" width="6.5703125" customWidth="1"/>
    <col min="6" max="6" width="6" customWidth="1"/>
    <col min="7" max="7" width="5.5703125" customWidth="1"/>
    <col min="8" max="8" width="4.7109375" customWidth="1"/>
    <col min="9" max="9" width="5.42578125" customWidth="1"/>
    <col min="10" max="10" width="5.7109375" customWidth="1"/>
    <col min="16" max="16" width="9.140625" bestFit="1" customWidth="1"/>
  </cols>
  <sheetData>
    <row r="1" spans="1:19" x14ac:dyDescent="0.25">
      <c r="A1" s="1" t="s">
        <v>57</v>
      </c>
    </row>
    <row r="2" spans="1:19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9" x14ac:dyDescent="0.25">
      <c r="A3" s="4">
        <v>1</v>
      </c>
      <c r="B3" s="5" t="s">
        <v>17</v>
      </c>
      <c r="C3" s="5" t="s">
        <v>18</v>
      </c>
      <c r="D3" s="6">
        <v>45303</v>
      </c>
      <c r="E3" s="12">
        <v>6.9</v>
      </c>
      <c r="F3" s="12">
        <v>242</v>
      </c>
      <c r="G3" s="13">
        <v>11.23</v>
      </c>
      <c r="H3" s="15">
        <v>91.7</v>
      </c>
      <c r="I3" s="12">
        <v>33</v>
      </c>
      <c r="J3" s="14">
        <v>7.24</v>
      </c>
      <c r="K3" s="13">
        <v>0.39999999999995595</v>
      </c>
      <c r="L3" s="14">
        <v>0.10292999999999999</v>
      </c>
      <c r="M3" s="14">
        <v>0.47</v>
      </c>
      <c r="N3" s="13">
        <v>6.6000000000000005</v>
      </c>
      <c r="O3" s="13">
        <v>0.36899999999999999</v>
      </c>
      <c r="P3" s="15">
        <v>14.827659574468086</v>
      </c>
      <c r="Q3" s="12">
        <v>120</v>
      </c>
      <c r="R3" s="11"/>
      <c r="S3" s="11"/>
    </row>
    <row r="4" spans="1:19" x14ac:dyDescent="0.25">
      <c r="A4" s="4">
        <v>2</v>
      </c>
      <c r="B4" s="5" t="s">
        <v>19</v>
      </c>
      <c r="C4" s="5" t="s">
        <v>18</v>
      </c>
      <c r="D4" s="6">
        <v>45303</v>
      </c>
      <c r="E4" s="12">
        <v>6.2</v>
      </c>
      <c r="F4" s="12">
        <v>434</v>
      </c>
      <c r="G4" s="13">
        <v>10.53</v>
      </c>
      <c r="H4" s="15">
        <v>81.5</v>
      </c>
      <c r="I4" s="12">
        <v>0</v>
      </c>
      <c r="J4" s="14">
        <v>2.27</v>
      </c>
      <c r="K4" s="13">
        <v>0.45000000000006146</v>
      </c>
      <c r="L4" s="14">
        <v>0.10058</v>
      </c>
      <c r="M4" s="14">
        <v>0.376</v>
      </c>
      <c r="N4" s="13">
        <v>10.68</v>
      </c>
      <c r="O4" s="13">
        <v>1.107</v>
      </c>
      <c r="P4" s="15">
        <v>31.348404255319146</v>
      </c>
      <c r="Q4" s="12">
        <v>120</v>
      </c>
      <c r="R4" s="11"/>
      <c r="S4" s="11"/>
    </row>
    <row r="5" spans="1:19" x14ac:dyDescent="0.25">
      <c r="A5" s="4">
        <v>3</v>
      </c>
      <c r="B5" s="5" t="s">
        <v>20</v>
      </c>
      <c r="C5" s="5" t="s">
        <v>18</v>
      </c>
      <c r="D5" s="6">
        <v>45303</v>
      </c>
      <c r="E5" s="12">
        <v>5.9</v>
      </c>
      <c r="F5" s="12">
        <v>484</v>
      </c>
      <c r="G5" s="13">
        <v>9.9700000000000006</v>
      </c>
      <c r="H5" s="15">
        <v>88</v>
      </c>
      <c r="I5" s="12">
        <v>0</v>
      </c>
      <c r="J5" s="14">
        <v>7.25</v>
      </c>
      <c r="K5" s="13">
        <v>2.2500000000000853</v>
      </c>
      <c r="L5" s="14">
        <v>0.12596000000000002</v>
      </c>
      <c r="M5" s="14">
        <v>0.65800000000000003</v>
      </c>
      <c r="N5" s="13">
        <v>12.92</v>
      </c>
      <c r="O5" s="13">
        <v>3.444</v>
      </c>
      <c r="P5" s="15">
        <v>24.869300911854104</v>
      </c>
      <c r="Q5" s="12">
        <v>44</v>
      </c>
      <c r="R5" s="11"/>
      <c r="S5" s="11"/>
    </row>
    <row r="6" spans="1:19" x14ac:dyDescent="0.25">
      <c r="A6" s="4">
        <v>4</v>
      </c>
      <c r="B6" s="5" t="s">
        <v>21</v>
      </c>
      <c r="C6" s="5" t="s">
        <v>22</v>
      </c>
      <c r="D6" s="6">
        <v>45303</v>
      </c>
      <c r="E6" s="12">
        <v>7.1</v>
      </c>
      <c r="F6" s="12">
        <v>231</v>
      </c>
      <c r="G6" s="13">
        <v>9.3699999999999992</v>
      </c>
      <c r="H6" s="15">
        <v>77.3</v>
      </c>
      <c r="I6" s="12">
        <v>0</v>
      </c>
      <c r="J6" s="14">
        <v>7.25</v>
      </c>
      <c r="K6" s="13">
        <v>1.3999999999998458</v>
      </c>
      <c r="L6" s="14">
        <v>0.11138999999999999</v>
      </c>
      <c r="M6" s="14">
        <v>0.56400000000000006</v>
      </c>
      <c r="N6" s="13">
        <v>6.04</v>
      </c>
      <c r="O6" s="13">
        <v>1.353</v>
      </c>
      <c r="P6" s="15">
        <v>13.108156028368793</v>
      </c>
      <c r="Q6" s="12">
        <v>36</v>
      </c>
      <c r="R6" s="11"/>
      <c r="S6" s="11"/>
    </row>
    <row r="7" spans="1:19" x14ac:dyDescent="0.25">
      <c r="A7" s="4">
        <v>5</v>
      </c>
      <c r="B7" s="5" t="s">
        <v>23</v>
      </c>
      <c r="C7" s="5" t="s">
        <v>22</v>
      </c>
      <c r="D7" s="6">
        <v>45303</v>
      </c>
      <c r="E7" s="12">
        <v>7.2</v>
      </c>
      <c r="F7" s="12">
        <v>38</v>
      </c>
      <c r="G7" s="13">
        <v>8.4600000000000009</v>
      </c>
      <c r="H7" s="15">
        <v>70.099999999999994</v>
      </c>
      <c r="I7" s="12">
        <v>0</v>
      </c>
      <c r="J7" s="14">
        <v>5.97</v>
      </c>
      <c r="K7" s="13">
        <v>1.7200000000000015</v>
      </c>
      <c r="L7" s="14">
        <v>9.8624799999999999E-2</v>
      </c>
      <c r="M7" s="14">
        <v>1.081</v>
      </c>
      <c r="N7" s="13">
        <v>5.24</v>
      </c>
      <c r="O7" s="13">
        <v>0.98399999999999999</v>
      </c>
      <c r="P7" s="15">
        <v>5.7576318223866796</v>
      </c>
      <c r="Q7" s="12">
        <v>32</v>
      </c>
      <c r="R7" s="11"/>
      <c r="S7" s="11"/>
    </row>
    <row r="8" spans="1:19" x14ac:dyDescent="0.25">
      <c r="A8" s="4">
        <v>6</v>
      </c>
      <c r="B8" s="5" t="s">
        <v>24</v>
      </c>
      <c r="C8" s="5" t="s">
        <v>18</v>
      </c>
      <c r="D8" s="6">
        <v>45303</v>
      </c>
      <c r="E8" s="12">
        <v>6.4</v>
      </c>
      <c r="F8" s="12">
        <v>415</v>
      </c>
      <c r="G8" s="13">
        <v>10.46</v>
      </c>
      <c r="H8" s="15">
        <v>84.7</v>
      </c>
      <c r="I8" s="12">
        <v>0</v>
      </c>
      <c r="J8" s="14">
        <v>7.22</v>
      </c>
      <c r="K8" s="13">
        <v>0.99999999999988987</v>
      </c>
      <c r="L8" s="14">
        <v>0.12831000000000001</v>
      </c>
      <c r="M8" s="14">
        <v>0.89300000000000002</v>
      </c>
      <c r="N8" s="13">
        <v>23.88</v>
      </c>
      <c r="O8" s="13">
        <v>0.123</v>
      </c>
      <c r="P8" s="15">
        <v>26.879059350503919</v>
      </c>
      <c r="Q8" s="12">
        <v>35</v>
      </c>
      <c r="R8" s="11"/>
      <c r="S8" s="11"/>
    </row>
    <row r="9" spans="1:19" x14ac:dyDescent="0.25">
      <c r="A9" s="4">
        <v>7</v>
      </c>
      <c r="B9" s="5" t="s">
        <v>25</v>
      </c>
      <c r="C9" s="5" t="s">
        <v>18</v>
      </c>
      <c r="D9" s="6">
        <v>45303</v>
      </c>
      <c r="E9" s="12">
        <v>5.4</v>
      </c>
      <c r="F9" s="12">
        <v>763</v>
      </c>
      <c r="G9" s="13">
        <v>8.9700000000000006</v>
      </c>
      <c r="H9" s="15">
        <v>71.099999999999994</v>
      </c>
      <c r="I9" s="12">
        <v>66</v>
      </c>
      <c r="J9" s="14">
        <v>7.16</v>
      </c>
      <c r="K9" s="13">
        <v>2.0480000000000587</v>
      </c>
      <c r="L9" s="14">
        <v>8.7532800000000008E-2</v>
      </c>
      <c r="M9" s="14">
        <v>0.752</v>
      </c>
      <c r="N9" s="13">
        <v>36.880000000000003</v>
      </c>
      <c r="O9" s="13">
        <v>2.214</v>
      </c>
      <c r="P9" s="15">
        <v>51.986702127659576</v>
      </c>
      <c r="Q9" s="12">
        <v>85</v>
      </c>
      <c r="R9" s="11"/>
      <c r="S9" s="11"/>
    </row>
    <row r="10" spans="1:19" x14ac:dyDescent="0.25">
      <c r="A10" s="4">
        <v>8</v>
      </c>
      <c r="B10" s="5" t="s">
        <v>26</v>
      </c>
      <c r="C10" s="5" t="s">
        <v>22</v>
      </c>
      <c r="D10" s="6">
        <v>45303</v>
      </c>
      <c r="E10" s="12">
        <v>7.6</v>
      </c>
      <c r="F10" s="12">
        <v>276</v>
      </c>
      <c r="G10" s="13">
        <v>10.130000000000001</v>
      </c>
      <c r="H10" s="15">
        <v>84.7</v>
      </c>
      <c r="I10" s="12">
        <v>0</v>
      </c>
      <c r="J10" s="14">
        <v>7.34</v>
      </c>
      <c r="K10" s="13">
        <v>0.95000000000000639</v>
      </c>
      <c r="L10" s="14">
        <v>0.13818</v>
      </c>
      <c r="M10" s="14">
        <v>0.47</v>
      </c>
      <c r="N10" s="13">
        <v>5.44</v>
      </c>
      <c r="O10" s="13">
        <v>0.98399999999999999</v>
      </c>
      <c r="P10" s="15">
        <v>13.66808510638298</v>
      </c>
      <c r="Q10" s="12">
        <v>97</v>
      </c>
      <c r="R10" s="11"/>
      <c r="S10" s="11"/>
    </row>
    <row r="11" spans="1:19" x14ac:dyDescent="0.25">
      <c r="A11" s="4">
        <v>9</v>
      </c>
      <c r="B11" s="5" t="s">
        <v>27</v>
      </c>
      <c r="C11" s="5" t="s">
        <v>28</v>
      </c>
      <c r="D11" s="6">
        <v>45303</v>
      </c>
      <c r="E11" s="12">
        <v>4.2</v>
      </c>
      <c r="F11" s="12">
        <v>2870</v>
      </c>
      <c r="G11" s="13">
        <v>8.93</v>
      </c>
      <c r="H11" s="15">
        <v>68.400000000000006</v>
      </c>
      <c r="I11" s="12">
        <v>166</v>
      </c>
      <c r="J11" s="14">
        <v>6.94</v>
      </c>
      <c r="K11" s="13">
        <f>0.75900000000007*(4.34782608695652)^2</f>
        <v>14.347826086957843</v>
      </c>
      <c r="L11" s="14">
        <v>5.4050000000000008E-2</v>
      </c>
      <c r="M11" s="14">
        <v>2.4910000000000001</v>
      </c>
      <c r="N11" s="13">
        <v>2.36</v>
      </c>
      <c r="O11" s="13">
        <v>0.36899999999999999</v>
      </c>
      <c r="P11" s="15">
        <v>1.0955439582496989</v>
      </c>
      <c r="Q11" s="12">
        <v>31</v>
      </c>
      <c r="R11" s="11"/>
      <c r="S11" s="11"/>
    </row>
    <row r="12" spans="1:19" x14ac:dyDescent="0.25">
      <c r="A12" s="4">
        <v>10</v>
      </c>
      <c r="B12" s="5" t="s">
        <v>29</v>
      </c>
      <c r="C12" s="5" t="s">
        <v>28</v>
      </c>
      <c r="D12" s="6">
        <v>45303</v>
      </c>
      <c r="E12" s="12">
        <v>6.9</v>
      </c>
      <c r="F12" s="12">
        <v>1485</v>
      </c>
      <c r="G12" s="13">
        <v>11.76</v>
      </c>
      <c r="H12" s="15">
        <v>96.5</v>
      </c>
      <c r="I12" s="12">
        <v>0</v>
      </c>
      <c r="J12" s="14">
        <v>7.24</v>
      </c>
      <c r="K12" s="13">
        <v>0.38399999999995771</v>
      </c>
      <c r="L12" s="14">
        <v>2.39136E-2</v>
      </c>
      <c r="M12" s="14">
        <v>2.82</v>
      </c>
      <c r="N12" s="13">
        <v>7.8</v>
      </c>
      <c r="O12" s="13">
        <v>3.5670000000000002</v>
      </c>
      <c r="P12" s="15">
        <v>4.0308510638297879</v>
      </c>
      <c r="Q12" s="12">
        <v>20</v>
      </c>
      <c r="R12" s="11"/>
      <c r="S12" s="11"/>
    </row>
    <row r="13" spans="1:19" x14ac:dyDescent="0.25">
      <c r="A13" s="4">
        <v>11</v>
      </c>
      <c r="B13" s="5" t="s">
        <v>30</v>
      </c>
      <c r="C13" s="5" t="s">
        <v>22</v>
      </c>
      <c r="D13" s="6">
        <v>45303</v>
      </c>
      <c r="E13" s="12">
        <v>7.4</v>
      </c>
      <c r="F13" s="12">
        <v>219</v>
      </c>
      <c r="G13" s="13">
        <v>9.15</v>
      </c>
      <c r="H13" s="15">
        <v>75.900000000000006</v>
      </c>
      <c r="I13" s="12">
        <v>33</v>
      </c>
      <c r="J13" s="14">
        <v>7.14</v>
      </c>
      <c r="K13" s="13">
        <v>0.70000000000014495</v>
      </c>
      <c r="L13" s="14">
        <v>9.1180000000000011E-2</v>
      </c>
      <c r="M13" s="14">
        <v>0.42299999999999999</v>
      </c>
      <c r="N13" s="13">
        <v>3.48</v>
      </c>
      <c r="O13" s="13">
        <v>5.0430000000000001</v>
      </c>
      <c r="P13" s="15">
        <v>20.148936170212767</v>
      </c>
      <c r="Q13" s="12">
        <v>92</v>
      </c>
      <c r="R13" s="11"/>
      <c r="S13" s="11"/>
    </row>
    <row r="14" spans="1:19" x14ac:dyDescent="0.25">
      <c r="A14" s="4">
        <v>12</v>
      </c>
      <c r="B14" s="5" t="s">
        <v>31</v>
      </c>
      <c r="C14" s="5" t="s">
        <v>22</v>
      </c>
      <c r="D14" s="6">
        <v>45303</v>
      </c>
      <c r="E14" s="12">
        <v>10.1</v>
      </c>
      <c r="F14" s="12">
        <v>240</v>
      </c>
      <c r="G14" s="13">
        <v>12.26</v>
      </c>
      <c r="H14" s="15">
        <v>98.3</v>
      </c>
      <c r="I14" s="12">
        <v>0</v>
      </c>
      <c r="J14" s="14">
        <v>7.61</v>
      </c>
      <c r="K14" s="13">
        <v>3.1500000000002082</v>
      </c>
      <c r="L14" s="14">
        <v>8.4600000000000009E-2</v>
      </c>
      <c r="M14" s="14">
        <v>0.32900000000000001</v>
      </c>
      <c r="N14" s="13">
        <v>0.68</v>
      </c>
      <c r="O14" s="13">
        <v>0</v>
      </c>
      <c r="P14" s="15">
        <v>2.0668693009118542</v>
      </c>
      <c r="Q14" s="12">
        <v>120</v>
      </c>
      <c r="R14" s="11"/>
      <c r="S14" s="11"/>
    </row>
    <row r="15" spans="1:19" x14ac:dyDescent="0.25">
      <c r="A15" s="4">
        <v>13</v>
      </c>
      <c r="B15" s="5" t="s">
        <v>32</v>
      </c>
      <c r="C15" s="5" t="s">
        <v>28</v>
      </c>
      <c r="D15" s="6">
        <v>45303</v>
      </c>
      <c r="E15" s="12">
        <v>5.8</v>
      </c>
      <c r="F15" s="12">
        <v>2584</v>
      </c>
      <c r="G15" s="13">
        <v>12.55</v>
      </c>
      <c r="H15" s="15">
        <v>100.4</v>
      </c>
      <c r="I15" s="12">
        <v>66</v>
      </c>
      <c r="J15" s="14">
        <v>7.4</v>
      </c>
      <c r="K15" s="13">
        <v>1.007999999999889</v>
      </c>
      <c r="L15" s="14">
        <v>7.6986000000000013E-2</v>
      </c>
      <c r="M15" s="14">
        <v>1.3160000000000001</v>
      </c>
      <c r="N15" s="13">
        <v>1.04</v>
      </c>
      <c r="O15" s="13">
        <v>0.246</v>
      </c>
      <c r="P15" s="15">
        <v>0.9772036474164133</v>
      </c>
      <c r="Q15" s="12">
        <v>37</v>
      </c>
      <c r="R15" s="11"/>
      <c r="S15" s="11"/>
    </row>
    <row r="16" spans="1:19" x14ac:dyDescent="0.25">
      <c r="A16" s="4">
        <v>14</v>
      </c>
      <c r="B16" s="5" t="s">
        <v>33</v>
      </c>
      <c r="C16" s="5" t="s">
        <v>28</v>
      </c>
      <c r="D16" s="6">
        <v>45303</v>
      </c>
      <c r="E16" s="12">
        <v>4.7</v>
      </c>
      <c r="F16" s="12">
        <v>1148</v>
      </c>
      <c r="G16" s="13">
        <v>11.37</v>
      </c>
      <c r="H16" s="15">
        <v>88.5</v>
      </c>
      <c r="I16" s="12">
        <v>66</v>
      </c>
      <c r="J16" s="14">
        <v>7.4</v>
      </c>
      <c r="K16" s="13">
        <v>0.88200000000018264</v>
      </c>
      <c r="L16" s="14">
        <v>0.1021545</v>
      </c>
      <c r="M16" s="14">
        <v>1.88</v>
      </c>
      <c r="N16" s="13">
        <v>6.6000000000000005</v>
      </c>
      <c r="O16" s="13">
        <v>0.61499999999999999</v>
      </c>
      <c r="P16" s="15">
        <v>3.837765957446809</v>
      </c>
      <c r="Q16" s="12">
        <v>38</v>
      </c>
      <c r="R16" s="11"/>
      <c r="S16" s="11"/>
    </row>
    <row r="17" spans="1:19" x14ac:dyDescent="0.25">
      <c r="A17" s="4">
        <v>15</v>
      </c>
      <c r="B17" s="5" t="s">
        <v>34</v>
      </c>
      <c r="C17" s="5" t="s">
        <v>18</v>
      </c>
      <c r="D17" s="6">
        <v>45303</v>
      </c>
      <c r="E17" s="12">
        <v>7.2</v>
      </c>
      <c r="F17" s="12">
        <v>683</v>
      </c>
      <c r="G17" s="13">
        <v>11.23</v>
      </c>
      <c r="H17" s="15">
        <v>93.1</v>
      </c>
      <c r="I17" s="12">
        <v>33</v>
      </c>
      <c r="J17" s="14">
        <v>7.49</v>
      </c>
      <c r="K17" s="13">
        <v>0.50000000000016698</v>
      </c>
      <c r="L17" s="14">
        <v>0.10152</v>
      </c>
      <c r="M17" s="14">
        <v>0.61099999999999999</v>
      </c>
      <c r="N17" s="13">
        <v>26.36</v>
      </c>
      <c r="O17" s="13">
        <v>0.98399999999999999</v>
      </c>
      <c r="P17" s="15">
        <v>44.752864157119483</v>
      </c>
      <c r="Q17" s="12">
        <v>86</v>
      </c>
      <c r="R17" s="11"/>
      <c r="S17" s="11"/>
    </row>
    <row r="18" spans="1:19" x14ac:dyDescent="0.25">
      <c r="A18" s="4">
        <v>16</v>
      </c>
      <c r="B18" s="5" t="s">
        <v>35</v>
      </c>
      <c r="C18" s="5" t="s">
        <v>22</v>
      </c>
      <c r="D18" s="6">
        <v>45303</v>
      </c>
      <c r="E18" s="12">
        <v>7.6</v>
      </c>
      <c r="F18" s="12">
        <v>398</v>
      </c>
      <c r="G18" s="13">
        <v>11.36</v>
      </c>
      <c r="H18" s="15">
        <v>95.2</v>
      </c>
      <c r="I18" s="12">
        <v>0</v>
      </c>
      <c r="J18" s="14">
        <v>7.51</v>
      </c>
      <c r="K18" s="13">
        <v>1.3499999999999623</v>
      </c>
      <c r="L18" s="14">
        <v>0.13536000000000001</v>
      </c>
      <c r="M18" s="14">
        <v>1.504</v>
      </c>
      <c r="N18" s="13">
        <v>11.76</v>
      </c>
      <c r="O18" s="13">
        <v>1.107</v>
      </c>
      <c r="P18" s="15">
        <v>8.5551861702127656</v>
      </c>
      <c r="Q18" s="12">
        <v>28</v>
      </c>
      <c r="R18" s="11"/>
      <c r="S18" s="11"/>
    </row>
    <row r="19" spans="1:19" x14ac:dyDescent="0.25">
      <c r="A19" s="4">
        <v>17</v>
      </c>
      <c r="B19" s="5" t="s">
        <v>36</v>
      </c>
      <c r="C19" s="5" t="s">
        <v>22</v>
      </c>
      <c r="D19" s="6">
        <v>45303</v>
      </c>
      <c r="E19" s="12">
        <v>8.1</v>
      </c>
      <c r="F19" s="12">
        <v>758</v>
      </c>
      <c r="G19" s="13">
        <v>10.66</v>
      </c>
      <c r="H19" s="15">
        <v>90.3</v>
      </c>
      <c r="I19" s="12">
        <v>0</v>
      </c>
      <c r="J19" s="14">
        <v>7.34</v>
      </c>
      <c r="K19" s="13">
        <v>1.5499999999999403</v>
      </c>
      <c r="L19" s="14">
        <v>0.10481</v>
      </c>
      <c r="M19" s="14">
        <v>0.89300000000000002</v>
      </c>
      <c r="N19" s="13">
        <v>5.96</v>
      </c>
      <c r="O19" s="13">
        <v>4.7969999999999997</v>
      </c>
      <c r="P19" s="15">
        <v>12.045912653975364</v>
      </c>
      <c r="Q19" s="12">
        <v>35</v>
      </c>
      <c r="R19" s="11"/>
      <c r="S19" s="11"/>
    </row>
    <row r="20" spans="1:19" x14ac:dyDescent="0.25">
      <c r="A20" s="4">
        <v>18</v>
      </c>
      <c r="B20" s="5" t="s">
        <v>37</v>
      </c>
      <c r="C20" s="5" t="s">
        <v>18</v>
      </c>
      <c r="D20" s="6">
        <v>45303</v>
      </c>
      <c r="E20" s="12" t="s">
        <v>61</v>
      </c>
      <c r="F20" s="12" t="s">
        <v>61</v>
      </c>
      <c r="G20" s="12" t="s">
        <v>61</v>
      </c>
      <c r="H20" s="12" t="s">
        <v>61</v>
      </c>
      <c r="I20" s="12" t="s">
        <v>61</v>
      </c>
      <c r="J20" s="12" t="s">
        <v>61</v>
      </c>
      <c r="K20" s="12" t="s">
        <v>61</v>
      </c>
      <c r="L20" s="12" t="s">
        <v>61</v>
      </c>
      <c r="M20" s="12" t="s">
        <v>61</v>
      </c>
      <c r="N20" s="12" t="s">
        <v>61</v>
      </c>
      <c r="O20" s="12" t="s">
        <v>61</v>
      </c>
      <c r="P20" s="12" t="s">
        <v>61</v>
      </c>
      <c r="Q20" s="12" t="s">
        <v>61</v>
      </c>
      <c r="R20" s="11"/>
      <c r="S20" s="11"/>
    </row>
    <row r="21" spans="1:19" x14ac:dyDescent="0.25">
      <c r="A21" s="4">
        <v>19</v>
      </c>
      <c r="B21" s="5" t="s">
        <v>38</v>
      </c>
      <c r="C21" s="5" t="s">
        <v>28</v>
      </c>
      <c r="D21" s="6">
        <v>45303</v>
      </c>
      <c r="E21" s="12">
        <v>4.5</v>
      </c>
      <c r="F21" s="12">
        <v>1053</v>
      </c>
      <c r="G21" s="13">
        <v>10.28</v>
      </c>
      <c r="H21" s="15">
        <v>79.599999999999994</v>
      </c>
      <c r="I21" s="12">
        <v>133</v>
      </c>
      <c r="J21" s="14">
        <v>7.21</v>
      </c>
      <c r="K21" s="13">
        <v>0.79750000000009535</v>
      </c>
      <c r="L21" s="14">
        <v>8.34955E-2</v>
      </c>
      <c r="M21" s="14">
        <v>1.081</v>
      </c>
      <c r="N21" s="13">
        <v>4.04</v>
      </c>
      <c r="O21" s="13">
        <v>1.476</v>
      </c>
      <c r="P21" s="15">
        <v>5.1026827012025908</v>
      </c>
      <c r="Q21" s="12">
        <v>26</v>
      </c>
      <c r="R21" s="11"/>
      <c r="S21" s="11"/>
    </row>
    <row r="22" spans="1:19" x14ac:dyDescent="0.25">
      <c r="A22" s="4">
        <v>20</v>
      </c>
      <c r="B22" s="5" t="s">
        <v>39</v>
      </c>
      <c r="C22" s="5" t="s">
        <v>22</v>
      </c>
      <c r="D22" s="6">
        <v>45303</v>
      </c>
      <c r="E22" s="12">
        <v>7.4</v>
      </c>
      <c r="F22" s="12">
        <v>186</v>
      </c>
      <c r="G22" s="13">
        <v>11</v>
      </c>
      <c r="H22" s="15">
        <v>91.5</v>
      </c>
      <c r="I22" s="12">
        <v>33</v>
      </c>
      <c r="J22" s="14">
        <v>7.25</v>
      </c>
      <c r="K22" s="13">
        <v>0.99199999999989086</v>
      </c>
      <c r="L22" s="14">
        <v>9.0625400000000023E-2</v>
      </c>
      <c r="M22" s="14">
        <v>3.1019999999999999</v>
      </c>
      <c r="N22" s="13">
        <v>9.16</v>
      </c>
      <c r="O22" s="13">
        <v>0.73799999999999999</v>
      </c>
      <c r="P22" s="15">
        <v>3.1908446163765314</v>
      </c>
      <c r="Q22" s="12">
        <v>44</v>
      </c>
      <c r="R22" s="11"/>
      <c r="S22" s="11"/>
    </row>
    <row r="23" spans="1:19" x14ac:dyDescent="0.25">
      <c r="A23" s="4">
        <v>21</v>
      </c>
      <c r="B23" s="5" t="s">
        <v>40</v>
      </c>
      <c r="C23" s="5" t="s">
        <v>18</v>
      </c>
      <c r="D23" s="6">
        <v>45303</v>
      </c>
      <c r="E23" s="12">
        <v>6.9</v>
      </c>
      <c r="F23" s="12">
        <v>154</v>
      </c>
      <c r="G23" s="13">
        <v>10.99</v>
      </c>
      <c r="H23" s="15">
        <v>90.3</v>
      </c>
      <c r="I23" s="12">
        <v>0</v>
      </c>
      <c r="J23" s="14">
        <v>6.6</v>
      </c>
      <c r="K23" s="13">
        <v>0.64999999999981739</v>
      </c>
      <c r="L23" s="14">
        <v>6.157E-2</v>
      </c>
      <c r="M23" s="14">
        <v>0.70499999999999996</v>
      </c>
      <c r="N23" s="13">
        <v>4.3600000000000003</v>
      </c>
      <c r="O23" s="13">
        <v>2.0910000000000002</v>
      </c>
      <c r="P23" s="15">
        <v>9.1503546099290798</v>
      </c>
      <c r="Q23" s="12">
        <v>120</v>
      </c>
      <c r="R23" s="11"/>
      <c r="S23" s="11"/>
    </row>
    <row r="24" spans="1:19" x14ac:dyDescent="0.25">
      <c r="A24" s="4">
        <v>22</v>
      </c>
      <c r="B24" s="5" t="s">
        <v>41</v>
      </c>
      <c r="C24" s="5" t="s">
        <v>18</v>
      </c>
      <c r="D24" s="6">
        <v>45303</v>
      </c>
      <c r="E24" s="12">
        <v>9.3000000000000007</v>
      </c>
      <c r="F24" s="12">
        <v>369</v>
      </c>
      <c r="G24" s="13">
        <v>9.9499999999999993</v>
      </c>
      <c r="H24" s="15">
        <v>86.7</v>
      </c>
      <c r="I24" s="12">
        <v>0</v>
      </c>
      <c r="J24" s="14">
        <v>7.21</v>
      </c>
      <c r="K24" s="13">
        <v>1.5499999999999403</v>
      </c>
      <c r="L24" s="14">
        <v>0.11891</v>
      </c>
      <c r="M24" s="14">
        <v>1.081</v>
      </c>
      <c r="N24" s="13">
        <v>29.12</v>
      </c>
      <c r="O24" s="13">
        <v>3.69</v>
      </c>
      <c r="P24" s="15">
        <v>30.351526364477341</v>
      </c>
      <c r="Q24" s="12">
        <v>58</v>
      </c>
      <c r="R24" s="11"/>
      <c r="S24" s="11"/>
    </row>
    <row r="25" spans="1:19" x14ac:dyDescent="0.25">
      <c r="A25" s="4">
        <v>23</v>
      </c>
      <c r="B25" s="5" t="s">
        <v>38</v>
      </c>
      <c r="C25" s="5" t="s">
        <v>28</v>
      </c>
      <c r="D25" s="6">
        <v>45303</v>
      </c>
      <c r="E25" s="12">
        <v>4.9000000000000004</v>
      </c>
      <c r="F25" s="12">
        <v>1036</v>
      </c>
      <c r="G25" s="13">
        <v>11.63</v>
      </c>
      <c r="H25" s="15">
        <v>90.8</v>
      </c>
      <c r="I25" s="12">
        <v>133</v>
      </c>
      <c r="J25" s="14">
        <v>7.13</v>
      </c>
      <c r="K25" s="13">
        <v>1.5509999999999025</v>
      </c>
      <c r="L25" s="14">
        <v>8.6856000000000003E-2</v>
      </c>
      <c r="M25" s="14">
        <v>1.034</v>
      </c>
      <c r="N25" s="13">
        <v>5.72</v>
      </c>
      <c r="O25" s="13">
        <v>2.214</v>
      </c>
      <c r="P25" s="15">
        <v>7.67311411992263</v>
      </c>
      <c r="Q25" s="12">
        <v>33</v>
      </c>
      <c r="R25" s="11"/>
      <c r="S25" s="11"/>
    </row>
    <row r="26" spans="1:19" x14ac:dyDescent="0.25">
      <c r="A26" s="4">
        <v>24</v>
      </c>
      <c r="B26" s="5" t="s">
        <v>42</v>
      </c>
      <c r="C26" s="5" t="s">
        <v>18</v>
      </c>
      <c r="D26" s="6">
        <v>45303</v>
      </c>
      <c r="E26" s="12">
        <v>19.5</v>
      </c>
      <c r="F26" s="12">
        <v>1464</v>
      </c>
      <c r="G26" s="13">
        <v>8.1999999999999993</v>
      </c>
      <c r="H26" s="12">
        <v>88</v>
      </c>
      <c r="I26" s="12">
        <v>0</v>
      </c>
      <c r="J26" s="14">
        <v>8.11</v>
      </c>
      <c r="K26" s="12" t="s">
        <v>61</v>
      </c>
      <c r="L26" s="14">
        <v>4.1829999999999999E-2</v>
      </c>
      <c r="M26" s="14">
        <v>4.5120000000000005</v>
      </c>
      <c r="N26" s="13">
        <v>23.080000000000002</v>
      </c>
      <c r="O26" s="13">
        <v>2.5830000000000002</v>
      </c>
      <c r="P26" s="15">
        <v>5.6877216312056742</v>
      </c>
      <c r="Q26" s="12">
        <v>120</v>
      </c>
      <c r="R26" s="11"/>
      <c r="S26" s="11"/>
    </row>
    <row r="27" spans="1:19" x14ac:dyDescent="0.25">
      <c r="B27" s="1" t="s">
        <v>43</v>
      </c>
      <c r="D27" s="6"/>
      <c r="E27" s="8">
        <f>AVERAGE(E3:E26)</f>
        <v>7.269565217391305</v>
      </c>
      <c r="F27" s="9">
        <f>AVERAGE(F3:F26)</f>
        <v>762.17391304347825</v>
      </c>
      <c r="G27" s="8">
        <f>AVERAGE(G3:G26)</f>
        <v>10.453913043478261</v>
      </c>
      <c r="H27" s="9">
        <f>AVERAGE(H3:H26)</f>
        <v>86.199999999999989</v>
      </c>
      <c r="I27" s="9">
        <f>AVERAGE(I3:I26)</f>
        <v>33.130434782608695</v>
      </c>
      <c r="J27" s="10">
        <f t="shared" ref="J27:Q27" si="0">AVERAGE(J3:J26)</f>
        <v>7.0121739130434797</v>
      </c>
      <c r="K27" s="8">
        <f t="shared" si="0"/>
        <v>1.8013784584980841</v>
      </c>
      <c r="L27" s="10">
        <f t="shared" si="0"/>
        <v>9.3537765217391294E-2</v>
      </c>
      <c r="M27" s="10">
        <f t="shared" si="0"/>
        <v>1.2628695652173914</v>
      </c>
      <c r="N27" s="8">
        <f t="shared" si="0"/>
        <v>10.834782608695653</v>
      </c>
      <c r="O27" s="8">
        <f t="shared" si="0"/>
        <v>1.7433913043478257</v>
      </c>
      <c r="P27" s="9">
        <f t="shared" si="0"/>
        <v>14.830972882584003</v>
      </c>
      <c r="Q27" s="9">
        <f t="shared" si="0"/>
        <v>63.347826086956523</v>
      </c>
      <c r="R27" s="7"/>
      <c r="S27" s="7"/>
    </row>
    <row r="28" spans="1:19" x14ac:dyDescent="0.25">
      <c r="B28" s="1" t="s">
        <v>44</v>
      </c>
      <c r="E28" s="8">
        <f t="shared" ref="E28:J28" si="1">AVERAGE(E3,E4,E5,E8,E9,E17,E20,E23,E24)</f>
        <v>6.7750000000000004</v>
      </c>
      <c r="F28" s="9">
        <f t="shared" si="1"/>
        <v>443</v>
      </c>
      <c r="G28" s="8">
        <f t="shared" si="1"/>
        <v>10.41625</v>
      </c>
      <c r="H28" s="9">
        <f t="shared" si="1"/>
        <v>85.887500000000003</v>
      </c>
      <c r="I28" s="9">
        <f t="shared" si="1"/>
        <v>16.5</v>
      </c>
      <c r="J28" s="10">
        <f t="shared" si="1"/>
        <v>6.5549999999999997</v>
      </c>
      <c r="K28" s="8">
        <f t="shared" ref="K28:N28" si="2">AVERAGE(K3,K4,K5,K8,K9,K17,K20,K23,K24)</f>
        <v>1.105999999999997</v>
      </c>
      <c r="L28" s="10">
        <f t="shared" si="2"/>
        <v>0.10341410000000001</v>
      </c>
      <c r="M28" s="10">
        <f t="shared" si="2"/>
        <v>0.69324999999999992</v>
      </c>
      <c r="N28" s="8">
        <f t="shared" si="2"/>
        <v>18.850000000000001</v>
      </c>
      <c r="O28" s="8">
        <f>AVERAGE(O3,O4,O5,O8,O9,O17,O20,O23,O24)</f>
        <v>1.75275</v>
      </c>
      <c r="P28" s="9">
        <f>AVERAGE(P3,P4,P5,P8,P9,P17,P20,P23,P24)</f>
        <v>29.270733918916342</v>
      </c>
      <c r="Q28" s="9">
        <f>AVERAGE(Q3,Q4,Q5,Q8,Q9,Q17,Q20,Q23,Q24)</f>
        <v>83.5</v>
      </c>
    </row>
    <row r="29" spans="1:19" x14ac:dyDescent="0.25">
      <c r="B29" s="1" t="s">
        <v>45</v>
      </c>
      <c r="E29" s="8">
        <f>AVERAGE(E6,E7,E10,E13,E14,E18,E19,E22)</f>
        <v>7.8125</v>
      </c>
      <c r="F29" s="9">
        <f>AVERAGE(F6,F7,F10,F13,F14,F18,F19,F22)</f>
        <v>293.25</v>
      </c>
      <c r="G29" s="8">
        <f t="shared" ref="G29:P29" si="3">AVERAGE(G6,G7,G10,G13,G14,G18,G19,G22)</f>
        <v>10.29875</v>
      </c>
      <c r="H29" s="9">
        <f>AVERAGE(H6,H7,H10,H13,H14,H18,H19,H22)</f>
        <v>85.412499999999994</v>
      </c>
      <c r="I29" s="9">
        <f>AVERAGE(I6,I7,I10,I13,I14,I18,I19,I22)</f>
        <v>8.25</v>
      </c>
      <c r="J29" s="10">
        <f t="shared" si="3"/>
        <v>7.1762499999999996</v>
      </c>
      <c r="K29" s="8">
        <f t="shared" si="3"/>
        <v>1.4765000000000001</v>
      </c>
      <c r="L29" s="10">
        <f t="shared" si="3"/>
        <v>0.10684627500000002</v>
      </c>
      <c r="M29" s="10">
        <f t="shared" si="3"/>
        <v>1.04575</v>
      </c>
      <c r="N29" s="8">
        <f>AVERAGE(N6,N7,N10,N13,N14,N18,N19,N22)</f>
        <v>5.9700000000000006</v>
      </c>
      <c r="O29" s="8">
        <f t="shared" si="3"/>
        <v>1.87575</v>
      </c>
      <c r="P29" s="9">
        <f t="shared" si="3"/>
        <v>9.8177027336034666</v>
      </c>
      <c r="Q29" s="9">
        <f>AVERAGE(Q6,Q7,Q10,Q13,Q14,Q18,Q19,Q22)</f>
        <v>60.5</v>
      </c>
    </row>
    <row r="30" spans="1:19" x14ac:dyDescent="0.25">
      <c r="B30" s="1" t="s">
        <v>46</v>
      </c>
      <c r="E30" s="8">
        <f>AVERAGE(E11,E12,E16,E15,E21,E25)</f>
        <v>5.166666666666667</v>
      </c>
      <c r="F30" s="9">
        <f>AVERAGE(F11,F12,F16,F15,F21,F25)</f>
        <v>1696</v>
      </c>
      <c r="G30" s="8">
        <f>AVERAGE(G11,G12,G16,G15,G21,G25)</f>
        <v>11.086666666666666</v>
      </c>
      <c r="H30" s="9">
        <f t="shared" ref="H30:Q30" si="4">AVERAGE(H11,H12,H16,H15,H21,H25)</f>
        <v>87.36666666666666</v>
      </c>
      <c r="I30" s="9">
        <f t="shared" ref="I30" si="5">AVERAGE(I11,I12,I16,I15,I21,I25)</f>
        <v>94</v>
      </c>
      <c r="J30" s="10">
        <f t="shared" si="4"/>
        <v>7.22</v>
      </c>
      <c r="K30" s="8">
        <f t="shared" si="4"/>
        <v>3.1617210144929788</v>
      </c>
      <c r="L30" s="10">
        <f t="shared" si="4"/>
        <v>7.1242600000000003E-2</v>
      </c>
      <c r="M30" s="10">
        <f t="shared" si="4"/>
        <v>1.7703333333333333</v>
      </c>
      <c r="N30" s="8">
        <f t="shared" si="4"/>
        <v>4.5933333333333328</v>
      </c>
      <c r="O30" s="8">
        <f t="shared" si="4"/>
        <v>1.4145000000000001</v>
      </c>
      <c r="P30" s="9">
        <f t="shared" si="4"/>
        <v>3.7861935746779882</v>
      </c>
      <c r="Q30" s="9">
        <f t="shared" si="4"/>
        <v>30.833333333333332</v>
      </c>
    </row>
    <row r="32" spans="1:19" x14ac:dyDescent="0.25">
      <c r="B32" s="5" t="s">
        <v>47</v>
      </c>
      <c r="C32" s="5"/>
      <c r="D32" s="5"/>
      <c r="F32" s="5" t="s">
        <v>48</v>
      </c>
      <c r="G32" s="5"/>
      <c r="H32" s="5"/>
      <c r="L32" s="16" t="s">
        <v>60</v>
      </c>
      <c r="M32" s="16"/>
      <c r="N32" s="16"/>
      <c r="O32" s="16"/>
      <c r="P32" s="16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58</v>
      </c>
      <c r="C36" s="5"/>
      <c r="D36" s="5"/>
      <c r="E36" s="5"/>
      <c r="F36" s="5" t="s">
        <v>55</v>
      </c>
      <c r="G36" s="5"/>
      <c r="H36" s="5"/>
    </row>
    <row r="37" spans="2:8" x14ac:dyDescent="0.25">
      <c r="B37" s="5" t="s">
        <v>56</v>
      </c>
      <c r="C37" s="5"/>
      <c r="D37" s="5"/>
      <c r="E37" s="5"/>
      <c r="F37" s="5" t="s">
        <v>59</v>
      </c>
      <c r="G37" s="5"/>
      <c r="H37" s="5"/>
    </row>
  </sheetData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A0D4-4994-48B8-9022-282E52CCBE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F0BA9-A93D-4659-8687-D2D00EC0EA61}">
  <ds:schemaRefs>
    <ds:schemaRef ds:uri="http://purl.org/dc/elements/1.1/"/>
    <ds:schemaRef ds:uri="http://schemas.microsoft.com/office/2006/metadata/properties"/>
    <ds:schemaRef ds:uri="e3a8f614-2a14-4e98-b8cf-e39ca3baa80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54936c42-809f-4d76-bbb3-f2f1fb700f10"/>
    <ds:schemaRef ds:uri="480688e7-2bd0-43e4-bb0f-8935d2d2a55a"/>
  </ds:schemaRefs>
</ds:datastoreItem>
</file>

<file path=customXml/itemProps2.xml><?xml version="1.0" encoding="utf-8"?>
<ds:datastoreItem xmlns:ds="http://schemas.openxmlformats.org/officeDocument/2006/customXml" ds:itemID="{03FBE812-963C-4D2D-A74D-2A668A6E1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02B68-6961-4331-BDD9-8A931712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Sheet</vt:lpstr>
      <vt:lpstr>Sheet1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Reinsel, Madeline</dc:creator>
  <cp:keywords/>
  <dc:description/>
  <cp:lastModifiedBy>Leu, Cheryl</cp:lastModifiedBy>
  <cp:revision/>
  <dcterms:created xsi:type="dcterms:W3CDTF">2020-10-09T15:07:12Z</dcterms:created>
  <dcterms:modified xsi:type="dcterms:W3CDTF">2025-07-31T18:10:30Z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MediaServiceImageTags">
    <vt:lpwstr/>
  </property>
</Properties>
</file>