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wmedu.sharepoint.com/sites/KECK-KeckLab/Shared Documents/General/CCA/Data/xls for web/"/>
    </mc:Choice>
  </mc:AlternateContent>
  <xr:revisionPtr revIDLastSave="9" documentId="8_{DB377D40-F383-4489-B8E3-FC60AE6A8370}" xr6:coauthVersionLast="47" xr6:coauthVersionMax="47" xr10:uidLastSave="{0C718BF0-2F90-4240-9286-3A79A56774FE}"/>
  <bookViews>
    <workbookView xWindow="-120" yWindow="-120" windowWidth="29040" windowHeight="15720" xr2:uid="{00000000-000D-0000-FFFF-FFFF00000000}"/>
  </bookViews>
  <sheets>
    <sheet name="Final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" l="1"/>
  <c r="P28" i="1"/>
  <c r="P27" i="1"/>
  <c r="Q27" i="1"/>
  <c r="E30" i="1" l="1"/>
  <c r="E29" i="1"/>
  <c r="E28" i="1"/>
  <c r="F30" i="1" l="1"/>
  <c r="G30" i="1"/>
  <c r="H30" i="1"/>
  <c r="I30" i="1"/>
  <c r="J30" i="1"/>
  <c r="K30" i="1"/>
  <c r="L30" i="1"/>
  <c r="M30" i="1"/>
  <c r="N30" i="1"/>
  <c r="O30" i="1"/>
  <c r="P30" i="1"/>
  <c r="Q30" i="1"/>
  <c r="F29" i="1"/>
  <c r="G29" i="1"/>
  <c r="H29" i="1"/>
  <c r="I29" i="1"/>
  <c r="J29" i="1"/>
  <c r="K29" i="1"/>
  <c r="L29" i="1"/>
  <c r="M29" i="1"/>
  <c r="N29" i="1"/>
  <c r="O29" i="1"/>
  <c r="Q29" i="1"/>
  <c r="F28" i="1"/>
  <c r="G28" i="1"/>
  <c r="H28" i="1"/>
  <c r="I28" i="1"/>
  <c r="J28" i="1"/>
  <c r="K28" i="1"/>
  <c r="L28" i="1"/>
  <c r="M28" i="1"/>
  <c r="N28" i="1"/>
  <c r="O28" i="1"/>
  <c r="Q28" i="1"/>
  <c r="M27" i="1"/>
  <c r="O27" i="1" l="1"/>
  <c r="N27" i="1"/>
  <c r="L27" i="1"/>
  <c r="K27" i="1"/>
  <c r="J27" i="1"/>
  <c r="I27" i="1"/>
  <c r="H27" i="1"/>
  <c r="G27" i="1"/>
  <c r="F27" i="1"/>
  <c r="E27" i="1"/>
</calcChain>
</file>

<file path=xl/sharedStrings.xml><?xml version="1.0" encoding="utf-8"?>
<sst xmlns="http://schemas.openxmlformats.org/spreadsheetml/2006/main" count="82" uniqueCount="60">
  <si>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</si>
  <si>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</si>
  <si>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</si>
  <si>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</si>
  <si>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</si>
  <si>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</si>
  <si>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</si>
  <si>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</si>
  <si>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</si>
  <si>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</si>
  <si>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</si>
  <si>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</si>
  <si>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</si>
  <si>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</si>
  <si>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</si>
  <si>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</si>
  <si>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</si>
  <si>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</si>
  <si>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</si>
  <si>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</si>
  <si>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</si>
  <si>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</si>
  <si>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</si>
  <si>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</si>
  <si>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</si>
  <si>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</si>
  <si>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</si>
  <si>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</si>
  <si>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</si>
  <si>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</si>
  <si>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</si>
  <si>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</si>
  <si>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</si>
  <si>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</si>
  <si>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</si>
  <si>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</si>
  <si>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</si>
  <si>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</si>
  <si>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</si>
  <si>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</si>
  <si>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</si>
  <si>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</si>
  <si>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</si>
  <si>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</si>
  <si>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</si>
  <si>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</si>
  <si>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</si>
  <si>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</si>
  <si>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</si>
  <si>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</si>
  <si>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</si>
  <si>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</si>
  <si>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</si>
  <si>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</si>
  <si>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</si>
  <si>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 xml:space="preserve">N:P: ratio of dissolved N to dissolved P.  N:P &gt; 16:1 suggests P limitation; N:P &lt; 16:1 indicates N limitation </t>
  </si>
  <si>
    <t>TSS--Suspended sediment in mg/L</t>
  </si>
  <si>
    <t>College Creek Alliance Water Quality Survey, January 2023</t>
  </si>
  <si>
    <t>Secchi reading in cm</t>
  </si>
  <si>
    <t xml:space="preserve">Bacteria in fecal coliform colonies per 100 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</si>
</sst>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topLeftCell="A13" zoomScale="120" zoomScaleNormal="120" workbookViewId="0">
      <selection activeCell="F36" sqref="F36"/>
    </sheetView>
  </sheetViews>
  <sheetFormatPr defaultRowHeight="15" x14ac:dyDescent="0.25"/>
  <cols>
    <col min="1" max="1" width="5.7109375" customWidth="1"/>
    <col min="4" max="4" width="7.42578125" customWidth="1"/>
    <col min="5" max="5" width="6.5703125" customWidth="1"/>
    <col min="6" max="6" width="7.42578125" customWidth="1"/>
    <col min="7" max="7" width="5.5703125" customWidth="1"/>
    <col min="8" max="8" width="6.85546875" customWidth="1"/>
    <col min="9" max="9" width="7" customWidth="1"/>
    <col min="10" max="10" width="6" customWidth="1"/>
    <col min="11" max="11" width="6.28515625" customWidth="1"/>
    <col min="12" max="12" width="5.7109375" customWidth="1"/>
    <col min="13" max="13" width="6.7109375" customWidth="1"/>
    <col min="14" max="14" width="8" customWidth="1"/>
    <col min="15" max="16" width="6.7109375" customWidth="1"/>
    <col min="17" max="17" width="7.28515625" customWidth="1"/>
  </cols>
  <sheetData>
    <row r="1" spans="1:17" x14ac:dyDescent="0.25">
      <c r="A1" s="1" t="s">
        <v>57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25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5">
      <c r="A3" s="4">
        <v>1</v>
      </c>
      <c r="B3" s="5" t="s">
        <v>17</v>
      </c>
      <c r="C3" s="5" t="s">
        <v>18</v>
      </c>
      <c r="D3" s="6">
        <v>44949</v>
      </c>
      <c r="E3" s="7">
        <v>9.4</v>
      </c>
      <c r="F3" s="8">
        <v>214</v>
      </c>
      <c r="G3" s="7">
        <v>10.92</v>
      </c>
      <c r="H3" s="4">
        <v>95.3</v>
      </c>
      <c r="I3" s="16">
        <v>0</v>
      </c>
      <c r="J3" s="10">
        <v>7</v>
      </c>
      <c r="K3" s="9">
        <v>3.9999999999995595</v>
      </c>
      <c r="L3" s="10">
        <v>0.496</v>
      </c>
      <c r="M3" s="10">
        <v>0.9</v>
      </c>
      <c r="N3" s="9">
        <v>27.302800000000001</v>
      </c>
      <c r="O3" s="9">
        <v>0.22320000000000001</v>
      </c>
      <c r="P3" s="11">
        <v>30.584444444444443</v>
      </c>
      <c r="Q3" s="16">
        <v>65</v>
      </c>
    </row>
    <row r="4" spans="1:17" x14ac:dyDescent="0.25">
      <c r="A4" s="4">
        <v>2</v>
      </c>
      <c r="B4" s="5" t="s">
        <v>19</v>
      </c>
      <c r="C4" s="5" t="s">
        <v>18</v>
      </c>
      <c r="D4" s="6">
        <v>44949</v>
      </c>
      <c r="E4" s="7">
        <v>9.3000000000000007</v>
      </c>
      <c r="F4" s="8">
        <v>224</v>
      </c>
      <c r="G4" s="7">
        <v>10.79</v>
      </c>
      <c r="H4" s="4">
        <v>92.9</v>
      </c>
      <c r="I4" s="16">
        <v>0</v>
      </c>
      <c r="J4" s="16">
        <v>6.98</v>
      </c>
      <c r="K4" s="9">
        <v>4.8000000000003595</v>
      </c>
      <c r="L4" s="10">
        <v>0.58600000000000008</v>
      </c>
      <c r="M4" s="10">
        <v>1.5</v>
      </c>
      <c r="N4" s="9">
        <v>17.352800000000002</v>
      </c>
      <c r="O4" s="9">
        <v>0.44640000000000002</v>
      </c>
      <c r="P4" s="11">
        <v>11.866133333333336</v>
      </c>
      <c r="Q4" s="16">
        <v>70</v>
      </c>
    </row>
    <row r="5" spans="1:17" x14ac:dyDescent="0.25">
      <c r="A5" s="4">
        <v>3</v>
      </c>
      <c r="B5" s="5" t="s">
        <v>20</v>
      </c>
      <c r="C5" s="5" t="s">
        <v>18</v>
      </c>
      <c r="D5" s="6">
        <v>44949</v>
      </c>
      <c r="E5" s="7">
        <v>9.9</v>
      </c>
      <c r="F5" s="11">
        <v>267</v>
      </c>
      <c r="G5" s="7">
        <v>11.11</v>
      </c>
      <c r="H5" s="4">
        <v>98.1</v>
      </c>
      <c r="I5" s="16">
        <v>0</v>
      </c>
      <c r="J5" s="16">
        <v>7.14</v>
      </c>
      <c r="K5" s="9">
        <v>3.9999999999995595</v>
      </c>
      <c r="L5" s="10">
        <v>0.60599999999999998</v>
      </c>
      <c r="M5" s="10">
        <v>3.85</v>
      </c>
      <c r="N5" s="9">
        <v>33.352400000000003</v>
      </c>
      <c r="O5" s="9">
        <v>0.1116</v>
      </c>
      <c r="P5" s="11">
        <v>8.691948051948053</v>
      </c>
      <c r="Q5" s="16">
        <v>50</v>
      </c>
    </row>
    <row r="6" spans="1:17" x14ac:dyDescent="0.25">
      <c r="A6" s="4">
        <v>4</v>
      </c>
      <c r="B6" s="5" t="s">
        <v>21</v>
      </c>
      <c r="C6" s="5" t="s">
        <v>22</v>
      </c>
      <c r="D6" s="6">
        <v>44949</v>
      </c>
      <c r="E6" s="7">
        <v>7.3</v>
      </c>
      <c r="F6" s="8">
        <v>303</v>
      </c>
      <c r="G6" s="7">
        <v>10.87</v>
      </c>
      <c r="H6" s="4">
        <v>90.1</v>
      </c>
      <c r="I6" s="16">
        <v>0</v>
      </c>
      <c r="J6" s="16">
        <v>7.22</v>
      </c>
      <c r="K6" s="9">
        <v>1.200000000000756</v>
      </c>
      <c r="L6" s="10">
        <v>0.33800000000000002</v>
      </c>
      <c r="M6" s="10">
        <v>0.05</v>
      </c>
      <c r="N6" s="9">
        <v>29.054000000000002</v>
      </c>
      <c r="O6" s="9">
        <v>5.4683999999999999</v>
      </c>
      <c r="P6" s="11"/>
      <c r="Q6" s="16">
        <v>120</v>
      </c>
    </row>
    <row r="7" spans="1:17" x14ac:dyDescent="0.25">
      <c r="A7" s="4">
        <v>5</v>
      </c>
      <c r="B7" s="5" t="s">
        <v>23</v>
      </c>
      <c r="C7" s="5" t="s">
        <v>22</v>
      </c>
      <c r="D7" s="6">
        <v>44949</v>
      </c>
      <c r="E7" s="7">
        <v>9.8000000000000007</v>
      </c>
      <c r="F7" s="8">
        <v>42.4</v>
      </c>
      <c r="G7" s="7">
        <v>10.62</v>
      </c>
      <c r="H7" s="4">
        <v>92.4</v>
      </c>
      <c r="I7" s="16">
        <v>0</v>
      </c>
      <c r="J7" s="10">
        <v>7.1</v>
      </c>
      <c r="K7" s="9">
        <v>12.000000000000455</v>
      </c>
      <c r="L7" s="10">
        <v>1.1520000000000001</v>
      </c>
      <c r="M7" s="10">
        <v>0.60000000000000009</v>
      </c>
      <c r="N7" s="9">
        <v>21.332800000000002</v>
      </c>
      <c r="O7" s="9">
        <v>0.89280000000000004</v>
      </c>
      <c r="P7" s="11">
        <v>37.042666666666669</v>
      </c>
      <c r="Q7" s="16">
        <v>30</v>
      </c>
    </row>
    <row r="8" spans="1:17" x14ac:dyDescent="0.25">
      <c r="A8" s="4">
        <v>6</v>
      </c>
      <c r="B8" s="5" t="s">
        <v>24</v>
      </c>
      <c r="C8" s="5" t="s">
        <v>18</v>
      </c>
      <c r="D8" s="6">
        <v>44949</v>
      </c>
      <c r="E8" s="7">
        <v>8.6999999999999993</v>
      </c>
      <c r="F8" s="8">
        <v>322</v>
      </c>
      <c r="G8" s="7">
        <v>12.79</v>
      </c>
      <c r="H8" s="8">
        <v>109.4</v>
      </c>
      <c r="I8" s="16">
        <v>0</v>
      </c>
      <c r="J8" s="16">
        <v>7.32</v>
      </c>
      <c r="K8" s="9">
        <v>9.5999999999989427</v>
      </c>
      <c r="L8" s="10">
        <v>0.64600000000000013</v>
      </c>
      <c r="M8" s="10">
        <v>0.25</v>
      </c>
      <c r="N8" s="9">
        <v>16.556800000000003</v>
      </c>
      <c r="O8" s="9">
        <v>0.78120000000000001</v>
      </c>
      <c r="P8" s="11">
        <v>69.352000000000004</v>
      </c>
      <c r="Q8" s="16">
        <v>25</v>
      </c>
    </row>
    <row r="9" spans="1:17" x14ac:dyDescent="0.25">
      <c r="A9" s="4">
        <v>7</v>
      </c>
      <c r="B9" s="5" t="s">
        <v>25</v>
      </c>
      <c r="C9" s="5" t="s">
        <v>18</v>
      </c>
      <c r="D9" s="6">
        <v>44949</v>
      </c>
      <c r="E9" s="7">
        <v>3.9</v>
      </c>
      <c r="F9" s="8">
        <v>715</v>
      </c>
      <c r="G9" s="7">
        <v>8.8699999999999992</v>
      </c>
      <c r="H9" s="4">
        <v>73.5</v>
      </c>
      <c r="I9" s="16">
        <v>33</v>
      </c>
      <c r="J9" s="16">
        <v>7.13</v>
      </c>
      <c r="K9" s="9">
        <v>7.3999999999987409</v>
      </c>
      <c r="L9" s="10">
        <v>0.71599999999999997</v>
      </c>
      <c r="M9" s="10">
        <v>0.15000000000000002</v>
      </c>
      <c r="N9" s="9">
        <v>36.854800000000004</v>
      </c>
      <c r="O9" s="9">
        <v>3.7944</v>
      </c>
      <c r="P9" s="11">
        <v>270.99466666666666</v>
      </c>
      <c r="Q9" s="16">
        <v>41</v>
      </c>
    </row>
    <row r="10" spans="1:17" x14ac:dyDescent="0.25">
      <c r="A10" s="4">
        <v>8</v>
      </c>
      <c r="B10" s="5" t="s">
        <v>26</v>
      </c>
      <c r="C10" s="5" t="s">
        <v>22</v>
      </c>
      <c r="D10" s="6">
        <v>44949</v>
      </c>
      <c r="E10" s="7">
        <v>7.1</v>
      </c>
      <c r="F10" s="8">
        <v>289</v>
      </c>
      <c r="G10" s="7">
        <v>10.14</v>
      </c>
      <c r="H10" s="4">
        <v>83.7</v>
      </c>
      <c r="I10" s="16">
        <v>0</v>
      </c>
      <c r="J10" s="10">
        <v>7.2</v>
      </c>
      <c r="K10" s="9">
        <v>0.99999999999944578</v>
      </c>
      <c r="L10" s="10">
        <v>0.71799999999999997</v>
      </c>
      <c r="M10" s="10">
        <v>0</v>
      </c>
      <c r="N10" s="9">
        <v>55.6404</v>
      </c>
      <c r="O10" s="9">
        <v>0.22320000000000001</v>
      </c>
      <c r="P10" s="11"/>
      <c r="Q10" s="16">
        <v>120</v>
      </c>
    </row>
    <row r="11" spans="1:17" x14ac:dyDescent="0.25">
      <c r="A11" s="4">
        <v>9</v>
      </c>
      <c r="B11" s="5" t="s">
        <v>27</v>
      </c>
      <c r="C11" s="5" t="s">
        <v>28</v>
      </c>
      <c r="D11" s="6">
        <v>44949</v>
      </c>
      <c r="E11" s="7">
        <v>8.1999999999999993</v>
      </c>
      <c r="F11" s="8">
        <v>2939</v>
      </c>
      <c r="G11" s="7">
        <v>15.62</v>
      </c>
      <c r="H11" s="4">
        <v>132</v>
      </c>
      <c r="I11" s="16">
        <v>0</v>
      </c>
      <c r="J11" s="16">
        <v>7.53</v>
      </c>
      <c r="K11" s="9">
        <v>8.7499999999995914</v>
      </c>
      <c r="L11" s="10">
        <v>1.1924999999999999</v>
      </c>
      <c r="M11" s="10">
        <v>0.95</v>
      </c>
      <c r="N11" s="9">
        <v>2.7064000000000004</v>
      </c>
      <c r="O11" s="9">
        <v>0</v>
      </c>
      <c r="P11" s="11">
        <v>2.8488421052631585</v>
      </c>
      <c r="Q11" s="16">
        <v>30</v>
      </c>
    </row>
    <row r="12" spans="1:17" x14ac:dyDescent="0.25">
      <c r="A12" s="4">
        <v>10</v>
      </c>
      <c r="B12" s="5" t="s">
        <v>29</v>
      </c>
      <c r="C12" s="5" t="s">
        <v>28</v>
      </c>
      <c r="D12" s="6">
        <v>44949</v>
      </c>
      <c r="E12" s="7">
        <v>8.1</v>
      </c>
      <c r="F12" s="8">
        <v>4750</v>
      </c>
      <c r="G12" s="7">
        <v>13.7</v>
      </c>
      <c r="H12" s="4">
        <v>116</v>
      </c>
      <c r="I12" s="16">
        <v>0</v>
      </c>
      <c r="J12" s="10">
        <v>7.4</v>
      </c>
      <c r="K12" s="9">
        <v>26.999999999999247</v>
      </c>
      <c r="L12" s="10">
        <v>1.7999999999999998</v>
      </c>
      <c r="M12" s="10">
        <v>0.9</v>
      </c>
      <c r="N12" s="9">
        <v>39.242800000000003</v>
      </c>
      <c r="O12" s="9">
        <v>2.79</v>
      </c>
      <c r="P12" s="11">
        <v>46.703111111111113</v>
      </c>
      <c r="Q12" s="16">
        <v>15</v>
      </c>
    </row>
    <row r="13" spans="1:17" x14ac:dyDescent="0.25">
      <c r="A13" s="4">
        <v>11</v>
      </c>
      <c r="B13" s="5" t="s">
        <v>30</v>
      </c>
      <c r="C13" s="5" t="s">
        <v>22</v>
      </c>
      <c r="D13" s="6">
        <v>44949</v>
      </c>
      <c r="E13" s="7">
        <v>8.1999999999999993</v>
      </c>
      <c r="F13" s="8">
        <v>233</v>
      </c>
      <c r="G13" s="7">
        <v>9.86</v>
      </c>
      <c r="H13" s="4">
        <v>83.9</v>
      </c>
      <c r="I13" s="16">
        <v>66</v>
      </c>
      <c r="J13" s="10">
        <v>7.22</v>
      </c>
      <c r="K13" s="9">
        <v>1.6000000000016001</v>
      </c>
      <c r="L13" s="10">
        <v>0.33400000000000002</v>
      </c>
      <c r="M13" s="10">
        <v>0</v>
      </c>
      <c r="N13" s="9">
        <v>19.502000000000002</v>
      </c>
      <c r="O13" s="9">
        <v>2.5668000000000002</v>
      </c>
      <c r="P13" s="11"/>
      <c r="Q13" s="16">
        <v>120</v>
      </c>
    </row>
    <row r="14" spans="1:17" x14ac:dyDescent="0.25">
      <c r="A14" s="4">
        <v>12</v>
      </c>
      <c r="B14" s="5" t="s">
        <v>31</v>
      </c>
      <c r="C14" s="5" t="s">
        <v>22</v>
      </c>
      <c r="D14" s="6">
        <v>44949</v>
      </c>
      <c r="E14" s="7">
        <v>7.1</v>
      </c>
      <c r="F14" s="8">
        <v>230</v>
      </c>
      <c r="G14" s="7">
        <v>16.399999999999999</v>
      </c>
      <c r="H14" s="4">
        <v>135</v>
      </c>
      <c r="I14" s="16">
        <v>0</v>
      </c>
      <c r="J14" s="10">
        <v>8</v>
      </c>
      <c r="K14" s="9">
        <v>1.4000000000002899</v>
      </c>
      <c r="L14" s="10">
        <v>0.32400000000000007</v>
      </c>
      <c r="M14" s="10">
        <v>0</v>
      </c>
      <c r="N14" s="9">
        <v>1.0348000000000002</v>
      </c>
      <c r="O14" s="9">
        <v>0</v>
      </c>
      <c r="P14" s="11"/>
      <c r="Q14" s="16">
        <v>120</v>
      </c>
    </row>
    <row r="15" spans="1:17" x14ac:dyDescent="0.25">
      <c r="A15" s="4">
        <v>13</v>
      </c>
      <c r="B15" s="5" t="s">
        <v>32</v>
      </c>
      <c r="C15" s="5" t="s">
        <v>28</v>
      </c>
      <c r="D15" s="6">
        <v>44949</v>
      </c>
      <c r="E15" s="7">
        <v>4.8</v>
      </c>
      <c r="F15" s="8">
        <v>3569</v>
      </c>
      <c r="G15" s="7">
        <v>14.93</v>
      </c>
      <c r="H15" s="8">
        <v>116.1</v>
      </c>
      <c r="I15" s="16">
        <v>0</v>
      </c>
      <c r="J15" s="10">
        <v>7.6</v>
      </c>
      <c r="K15" s="9">
        <v>14.769230769231875</v>
      </c>
      <c r="L15" s="10">
        <v>1.3107692307692307</v>
      </c>
      <c r="M15" s="10">
        <v>1.2500000000000002</v>
      </c>
      <c r="N15" s="9">
        <v>1.7512000000000001</v>
      </c>
      <c r="O15" s="9">
        <v>6.3612000000000002</v>
      </c>
      <c r="P15" s="11">
        <v>6.4899199999999997</v>
      </c>
      <c r="Q15" s="16">
        <v>40</v>
      </c>
    </row>
    <row r="16" spans="1:17" x14ac:dyDescent="0.25">
      <c r="A16" s="4">
        <v>14</v>
      </c>
      <c r="B16" s="5" t="s">
        <v>33</v>
      </c>
      <c r="C16" s="5" t="s">
        <v>28</v>
      </c>
      <c r="D16" s="6">
        <v>44949</v>
      </c>
      <c r="E16" s="7">
        <v>7</v>
      </c>
      <c r="F16" s="8">
        <v>1058</v>
      </c>
      <c r="G16" s="7">
        <v>13.33</v>
      </c>
      <c r="H16" s="8">
        <v>109.9</v>
      </c>
      <c r="I16" s="16">
        <v>0</v>
      </c>
      <c r="J16" s="10">
        <v>7.64</v>
      </c>
      <c r="K16" s="9">
        <v>9.0000000000003411</v>
      </c>
      <c r="L16" s="10">
        <v>1.034</v>
      </c>
      <c r="M16" s="10">
        <v>1.6500000000000001</v>
      </c>
      <c r="N16" s="9">
        <v>20.934800000000003</v>
      </c>
      <c r="O16" s="9">
        <v>3.5712000000000002</v>
      </c>
      <c r="P16" s="11">
        <v>14.852121212121213</v>
      </c>
      <c r="Q16" s="16">
        <v>40</v>
      </c>
    </row>
    <row r="17" spans="1:17" x14ac:dyDescent="0.25">
      <c r="A17" s="4">
        <v>15</v>
      </c>
      <c r="B17" s="5" t="s">
        <v>34</v>
      </c>
      <c r="C17" s="5" t="s">
        <v>18</v>
      </c>
      <c r="D17" s="6">
        <v>44949</v>
      </c>
      <c r="E17" s="7">
        <v>6.4</v>
      </c>
      <c r="F17" s="8">
        <v>652</v>
      </c>
      <c r="G17" s="7">
        <v>12.51</v>
      </c>
      <c r="H17" s="8">
        <v>101.3</v>
      </c>
      <c r="I17" s="16">
        <v>0</v>
      </c>
      <c r="J17" s="10">
        <v>7.48</v>
      </c>
      <c r="K17" s="9">
        <v>4.3999999999986272</v>
      </c>
      <c r="L17" s="10">
        <v>0.746</v>
      </c>
      <c r="M17" s="10">
        <v>0.5</v>
      </c>
      <c r="N17" s="9">
        <v>44.098400000000005</v>
      </c>
      <c r="O17" s="9">
        <v>0</v>
      </c>
      <c r="P17" s="11">
        <v>88.19680000000001</v>
      </c>
      <c r="Q17" s="16">
        <v>65</v>
      </c>
    </row>
    <row r="18" spans="1:17" x14ac:dyDescent="0.25">
      <c r="A18" s="4">
        <v>16</v>
      </c>
      <c r="B18" s="5" t="s">
        <v>35</v>
      </c>
      <c r="C18" s="5" t="s">
        <v>22</v>
      </c>
      <c r="D18" s="6">
        <v>44949</v>
      </c>
      <c r="E18" s="7">
        <v>7.2</v>
      </c>
      <c r="F18" s="8">
        <v>816</v>
      </c>
      <c r="G18" s="7">
        <v>12.54</v>
      </c>
      <c r="H18" s="8">
        <v>104.3</v>
      </c>
      <c r="I18" s="16">
        <v>0</v>
      </c>
      <c r="J18" s="10">
        <v>7.71</v>
      </c>
      <c r="K18" s="9">
        <v>8.5999999999994969</v>
      </c>
      <c r="L18" s="10">
        <v>0.88200000000000001</v>
      </c>
      <c r="M18" s="10">
        <v>1.4000000000000001</v>
      </c>
      <c r="N18" s="9">
        <v>37.173200000000001</v>
      </c>
      <c r="O18" s="9">
        <v>0</v>
      </c>
      <c r="P18" s="11">
        <v>26.552285714285713</v>
      </c>
      <c r="Q18" s="16">
        <v>35</v>
      </c>
    </row>
    <row r="19" spans="1:17" x14ac:dyDescent="0.25">
      <c r="A19" s="4">
        <v>17</v>
      </c>
      <c r="B19" s="5" t="s">
        <v>36</v>
      </c>
      <c r="C19" s="5" t="s">
        <v>22</v>
      </c>
      <c r="D19" s="6">
        <v>44949</v>
      </c>
      <c r="E19" s="7">
        <v>8</v>
      </c>
      <c r="F19" s="8">
        <v>342</v>
      </c>
      <c r="G19" s="7">
        <v>12.57</v>
      </c>
      <c r="H19" s="8">
        <v>105.5</v>
      </c>
      <c r="I19" s="16">
        <v>0</v>
      </c>
      <c r="J19" s="10">
        <v>7.61</v>
      </c>
      <c r="K19" s="9">
        <v>7.4000000000005173</v>
      </c>
      <c r="L19" s="10">
        <v>0.8660000000000001</v>
      </c>
      <c r="M19" s="10">
        <v>0.15000000000000002</v>
      </c>
      <c r="N19" s="9">
        <v>33.033999999999999</v>
      </c>
      <c r="O19" s="9">
        <v>3.6828000000000003</v>
      </c>
      <c r="P19" s="11">
        <v>244.77866666666662</v>
      </c>
      <c r="Q19" s="16">
        <v>40</v>
      </c>
    </row>
    <row r="20" spans="1:17" x14ac:dyDescent="0.25">
      <c r="A20" s="4">
        <v>18</v>
      </c>
      <c r="B20" s="5" t="s">
        <v>37</v>
      </c>
      <c r="C20" s="5" t="s">
        <v>18</v>
      </c>
      <c r="D20" s="6">
        <v>44949</v>
      </c>
      <c r="E20" s="7">
        <v>8.1</v>
      </c>
      <c r="F20" s="8">
        <v>844</v>
      </c>
      <c r="G20" s="7">
        <v>13.18</v>
      </c>
      <c r="H20" s="8">
        <v>111.2</v>
      </c>
      <c r="I20" s="16">
        <v>0</v>
      </c>
      <c r="J20" s="10">
        <v>7.64</v>
      </c>
      <c r="K20" s="9">
        <v>4.0000000000013358</v>
      </c>
      <c r="L20" s="10">
        <v>0.80200000000000005</v>
      </c>
      <c r="M20" s="10">
        <v>1.2000000000000002</v>
      </c>
      <c r="N20" s="9">
        <v>35.183199999999999</v>
      </c>
      <c r="O20" s="9">
        <v>0.89280000000000004</v>
      </c>
      <c r="P20" s="11">
        <v>30.063333333333329</v>
      </c>
      <c r="Q20" s="16">
        <v>55</v>
      </c>
    </row>
    <row r="21" spans="1:17" x14ac:dyDescent="0.25">
      <c r="A21" s="4">
        <v>19</v>
      </c>
      <c r="B21" s="5" t="s">
        <v>38</v>
      </c>
      <c r="C21" s="5" t="s">
        <v>28</v>
      </c>
      <c r="D21" s="6">
        <v>44949</v>
      </c>
      <c r="E21" s="7">
        <v>6.5</v>
      </c>
      <c r="F21" s="8">
        <v>573</v>
      </c>
      <c r="G21" s="7">
        <v>14.01</v>
      </c>
      <c r="H21" s="8">
        <v>113.4</v>
      </c>
      <c r="I21" s="16">
        <v>0</v>
      </c>
      <c r="J21" s="10">
        <v>7.36</v>
      </c>
      <c r="K21" s="9">
        <v>23.600000000000065</v>
      </c>
      <c r="L21" s="10">
        <v>0.99600000000000011</v>
      </c>
      <c r="M21" s="10">
        <v>0.25</v>
      </c>
      <c r="N21" s="9">
        <v>23.482000000000003</v>
      </c>
      <c r="O21" s="9">
        <v>0.89280000000000004</v>
      </c>
      <c r="P21" s="11">
        <v>97.499200000000016</v>
      </c>
      <c r="Q21" s="16">
        <v>35</v>
      </c>
    </row>
    <row r="22" spans="1:17" x14ac:dyDescent="0.25">
      <c r="A22" s="4">
        <v>20</v>
      </c>
      <c r="B22" s="5" t="s">
        <v>39</v>
      </c>
      <c r="C22" s="5" t="s">
        <v>22</v>
      </c>
      <c r="D22" s="6">
        <v>44949</v>
      </c>
      <c r="E22" s="7">
        <v>7</v>
      </c>
      <c r="F22" s="8">
        <v>247</v>
      </c>
      <c r="G22" s="7">
        <v>12.24</v>
      </c>
      <c r="H22" s="8">
        <v>100.3</v>
      </c>
      <c r="I22" s="16">
        <v>0</v>
      </c>
      <c r="J22" s="10">
        <v>7.31</v>
      </c>
      <c r="K22" s="9">
        <v>4.4000000000004036</v>
      </c>
      <c r="L22" s="10">
        <v>0.45200000000000001</v>
      </c>
      <c r="M22" s="10">
        <v>0</v>
      </c>
      <c r="N22" s="9">
        <v>26.188400000000001</v>
      </c>
      <c r="O22" s="9">
        <v>0.44640000000000002</v>
      </c>
      <c r="P22" s="11"/>
      <c r="Q22" s="16">
        <v>35</v>
      </c>
    </row>
    <row r="23" spans="1:17" x14ac:dyDescent="0.25">
      <c r="A23" s="4">
        <v>21</v>
      </c>
      <c r="B23" s="5" t="s">
        <v>40</v>
      </c>
      <c r="C23" s="5" t="s">
        <v>18</v>
      </c>
      <c r="D23" s="6">
        <v>44949</v>
      </c>
      <c r="E23" s="7">
        <v>7.1</v>
      </c>
      <c r="F23" s="8">
        <v>115</v>
      </c>
      <c r="G23" s="7">
        <v>12.37</v>
      </c>
      <c r="H23" s="8">
        <v>102.2</v>
      </c>
      <c r="I23" s="16">
        <v>0</v>
      </c>
      <c r="J23" s="10">
        <v>6.43</v>
      </c>
      <c r="K23" s="9">
        <v>2.7999999999996916</v>
      </c>
      <c r="L23" s="10">
        <v>0.30599999999999999</v>
      </c>
      <c r="M23" s="10">
        <v>0.2</v>
      </c>
      <c r="N23" s="9">
        <v>9.6316000000000006</v>
      </c>
      <c r="O23" s="9">
        <v>0.89280000000000004</v>
      </c>
      <c r="P23" s="11">
        <v>52.622</v>
      </c>
      <c r="Q23" s="16">
        <v>110</v>
      </c>
    </row>
    <row r="24" spans="1:17" x14ac:dyDescent="0.25">
      <c r="A24" s="4">
        <v>22</v>
      </c>
      <c r="B24" s="5" t="s">
        <v>41</v>
      </c>
      <c r="C24" s="5" t="s">
        <v>18</v>
      </c>
      <c r="D24" s="6">
        <v>44949</v>
      </c>
      <c r="E24" s="7">
        <v>8.9</v>
      </c>
      <c r="F24" s="8">
        <v>403</v>
      </c>
      <c r="G24" s="7">
        <v>11.57</v>
      </c>
      <c r="H24" s="4">
        <v>99.3</v>
      </c>
      <c r="I24" s="16">
        <v>33</v>
      </c>
      <c r="J24" s="10">
        <v>7.04</v>
      </c>
      <c r="K24" s="11">
        <v>13.600000000000279</v>
      </c>
      <c r="L24" s="10">
        <v>0.48600000000000004</v>
      </c>
      <c r="M24" s="10">
        <v>0.1</v>
      </c>
      <c r="N24" s="9">
        <v>67.3416</v>
      </c>
      <c r="O24" s="9">
        <v>2.6783999999999999</v>
      </c>
      <c r="P24" s="11"/>
      <c r="Q24" s="16">
        <v>70</v>
      </c>
    </row>
    <row r="25" spans="1:17" x14ac:dyDescent="0.25">
      <c r="A25" s="4">
        <v>23</v>
      </c>
      <c r="B25" s="5" t="s">
        <v>38</v>
      </c>
      <c r="C25" s="5" t="s">
        <v>28</v>
      </c>
      <c r="D25" s="6">
        <v>44949</v>
      </c>
      <c r="E25" s="7">
        <v>3.2</v>
      </c>
      <c r="F25" s="8">
        <v>1167</v>
      </c>
      <c r="G25" s="7">
        <v>11.3</v>
      </c>
      <c r="H25" s="7">
        <v>91</v>
      </c>
      <c r="I25" s="16">
        <v>0</v>
      </c>
      <c r="J25" s="10">
        <v>7.32</v>
      </c>
      <c r="K25" s="9">
        <v>15.80000000000048</v>
      </c>
      <c r="L25" s="10">
        <v>0.622</v>
      </c>
      <c r="M25" s="10">
        <v>0.4</v>
      </c>
      <c r="N25" s="9">
        <v>19.4224</v>
      </c>
      <c r="O25" s="9">
        <v>2.6783999999999999</v>
      </c>
      <c r="P25" s="11">
        <v>55.251999999999995</v>
      </c>
      <c r="Q25" s="16">
        <v>32</v>
      </c>
    </row>
    <row r="26" spans="1:17" x14ac:dyDescent="0.25">
      <c r="A26" s="4">
        <v>24</v>
      </c>
      <c r="B26" s="5" t="s">
        <v>42</v>
      </c>
      <c r="C26" s="5" t="s">
        <v>18</v>
      </c>
      <c r="D26" s="6">
        <v>44949</v>
      </c>
      <c r="E26" s="7">
        <v>18.899999999999999</v>
      </c>
      <c r="F26" s="8">
        <v>1595</v>
      </c>
      <c r="G26" s="7">
        <v>8.1999999999999993</v>
      </c>
      <c r="H26" s="4">
        <v>88.6</v>
      </c>
      <c r="I26" s="16">
        <v>100</v>
      </c>
      <c r="J26" s="10">
        <v>8.0500000000000007</v>
      </c>
      <c r="K26" s="9">
        <v>2.6000000000010459</v>
      </c>
      <c r="L26" s="10">
        <v>0.35</v>
      </c>
      <c r="M26" s="10">
        <v>5.25</v>
      </c>
      <c r="N26" s="9">
        <v>50.944000000000003</v>
      </c>
      <c r="O26" s="9">
        <v>0</v>
      </c>
      <c r="P26" s="11">
        <v>9.703619047619048</v>
      </c>
      <c r="Q26" s="16">
        <v>120</v>
      </c>
    </row>
    <row r="27" spans="1:17" x14ac:dyDescent="0.25">
      <c r="A27" s="17"/>
      <c r="B27" s="1" t="s">
        <v>43</v>
      </c>
      <c r="C27" s="17"/>
      <c r="D27" s="6"/>
      <c r="E27" s="12">
        <f>AVERAGE(E3:E26)</f>
        <v>7.9208333333333334</v>
      </c>
      <c r="F27" s="13">
        <f>AVERAGE(F3:F26)</f>
        <v>912.89166666666677</v>
      </c>
      <c r="G27" s="12">
        <f t="shared" ref="G27:Q27" si="0">AVERAGE(G3:G26)</f>
        <v>12.101666666666667</v>
      </c>
      <c r="H27" s="13">
        <f>AVERAGE(H3:H26)</f>
        <v>101.89166666666667</v>
      </c>
      <c r="I27" s="13">
        <f t="shared" si="0"/>
        <v>9.6666666666666661</v>
      </c>
      <c r="J27" s="14">
        <f t="shared" si="0"/>
        <v>7.3512500000000003</v>
      </c>
      <c r="K27" s="12">
        <f t="shared" ref="K27:P27" si="1">AVERAGE(K3:K26)</f>
        <v>8.0716346153846974</v>
      </c>
      <c r="L27" s="14">
        <f t="shared" si="1"/>
        <v>0.74005288461538477</v>
      </c>
      <c r="M27" s="14">
        <f t="shared" si="1"/>
        <v>0.89583333333333337</v>
      </c>
      <c r="N27" s="12">
        <f t="shared" si="1"/>
        <v>27.879900000000003</v>
      </c>
      <c r="O27" s="12">
        <f t="shared" si="1"/>
        <v>1.6414500000000001</v>
      </c>
      <c r="P27" s="15">
        <f t="shared" si="1"/>
        <v>61.338542130747733</v>
      </c>
      <c r="Q27" s="13">
        <f t="shared" si="0"/>
        <v>61.791666666666664</v>
      </c>
    </row>
    <row r="28" spans="1:17" x14ac:dyDescent="0.25">
      <c r="A28" s="17"/>
      <c r="B28" s="1" t="s">
        <v>44</v>
      </c>
      <c r="C28" s="17"/>
      <c r="D28" s="17"/>
      <c r="E28" s="12">
        <f>AVERAGE(E3,E4,E5,E8,E9,E17,E20,E23,E24)</f>
        <v>7.9666666666666668</v>
      </c>
      <c r="F28" s="13">
        <f t="shared" ref="F28:Q28" si="2">AVERAGE(F3,F4,F5,F8,F9,F17,F20,F23,F24)</f>
        <v>417.33333333333331</v>
      </c>
      <c r="G28" s="12">
        <f t="shared" si="2"/>
        <v>11.567777777777776</v>
      </c>
      <c r="H28" s="13">
        <f t="shared" si="2"/>
        <v>98.133333333333326</v>
      </c>
      <c r="I28" s="13">
        <f t="shared" si="2"/>
        <v>7.333333333333333</v>
      </c>
      <c r="J28" s="14">
        <f t="shared" si="2"/>
        <v>7.1288888888888886</v>
      </c>
      <c r="K28" s="12">
        <f t="shared" si="2"/>
        <v>6.066666666666344</v>
      </c>
      <c r="L28" s="14">
        <f t="shared" si="2"/>
        <v>0.59888888888888892</v>
      </c>
      <c r="M28" s="14">
        <f t="shared" si="2"/>
        <v>0.96111111111111114</v>
      </c>
      <c r="N28" s="12">
        <f t="shared" si="2"/>
        <v>31.96382222222222</v>
      </c>
      <c r="O28" s="12">
        <f t="shared" si="2"/>
        <v>1.0911999999999999</v>
      </c>
      <c r="P28" s="15">
        <f t="shared" ref="P28" si="3">AVERAGE(P3,P4,P5,P8,P9,P17,P20,P23,P24)</f>
        <v>70.296415728715729</v>
      </c>
      <c r="Q28" s="13">
        <f t="shared" si="2"/>
        <v>61.222222222222221</v>
      </c>
    </row>
    <row r="29" spans="1:17" x14ac:dyDescent="0.25">
      <c r="A29" s="17"/>
      <c r="B29" s="1" t="s">
        <v>45</v>
      </c>
      <c r="C29" s="17"/>
      <c r="D29" s="17"/>
      <c r="E29" s="12">
        <f>AVERAGE(E6,E7,E10,E13,E14,E18,E19,E22)</f>
        <v>7.7125000000000012</v>
      </c>
      <c r="F29" s="13">
        <f t="shared" ref="F29:Q29" si="4">AVERAGE(F6,F7,F10,F13,F14,F18,F19,F22)</f>
        <v>312.8</v>
      </c>
      <c r="G29" s="12">
        <f t="shared" si="4"/>
        <v>11.904999999999999</v>
      </c>
      <c r="H29" s="13">
        <f t="shared" si="4"/>
        <v>99.399999999999991</v>
      </c>
      <c r="I29" s="13">
        <f t="shared" si="4"/>
        <v>8.25</v>
      </c>
      <c r="J29" s="14">
        <f t="shared" si="4"/>
        <v>7.4212499999999997</v>
      </c>
      <c r="K29" s="12">
        <f t="shared" si="4"/>
        <v>4.7000000000003705</v>
      </c>
      <c r="L29" s="14">
        <f t="shared" si="4"/>
        <v>0.63325000000000009</v>
      </c>
      <c r="M29" s="14">
        <f t="shared" si="4"/>
        <v>0.27500000000000002</v>
      </c>
      <c r="N29" s="12">
        <f t="shared" si="4"/>
        <v>27.869949999999999</v>
      </c>
      <c r="O29" s="12">
        <f t="shared" si="4"/>
        <v>1.6600500000000002</v>
      </c>
      <c r="P29" s="15">
        <f t="shared" ref="P29" si="5">AVERAGE(P6,P7,P10,P13,P14,P18,P19,P22)</f>
        <v>102.79120634920633</v>
      </c>
      <c r="Q29" s="13">
        <f t="shared" si="4"/>
        <v>77.5</v>
      </c>
    </row>
    <row r="30" spans="1:17" x14ac:dyDescent="0.25">
      <c r="A30" s="17"/>
      <c r="B30" s="1" t="s">
        <v>46</v>
      </c>
      <c r="C30" s="17"/>
      <c r="D30" s="17"/>
      <c r="E30" s="12">
        <f>AVERAGE(E11,E12,E16,E15,E21,E25)</f>
        <v>6.3</v>
      </c>
      <c r="F30" s="13">
        <f t="shared" ref="F30:Q30" si="6">AVERAGE(F11,F12,F16,F15,F21,F25)</f>
        <v>2342.6666666666665</v>
      </c>
      <c r="G30" s="12">
        <f t="shared" si="6"/>
        <v>13.815</v>
      </c>
      <c r="H30" s="13">
        <f t="shared" si="6"/>
        <v>113.06666666666666</v>
      </c>
      <c r="I30" s="13">
        <f t="shared" si="6"/>
        <v>0</v>
      </c>
      <c r="J30" s="14">
        <f t="shared" si="6"/>
        <v>7.4750000000000005</v>
      </c>
      <c r="K30" s="12">
        <f t="shared" si="6"/>
        <v>16.486538461538597</v>
      </c>
      <c r="L30" s="14">
        <f t="shared" si="6"/>
        <v>1.1592115384615385</v>
      </c>
      <c r="M30" s="14">
        <f t="shared" si="6"/>
        <v>0.9</v>
      </c>
      <c r="N30" s="12">
        <f t="shared" si="6"/>
        <v>17.923266666666667</v>
      </c>
      <c r="O30" s="12">
        <f t="shared" si="6"/>
        <v>2.7155999999999998</v>
      </c>
      <c r="P30" s="13">
        <f t="shared" si="6"/>
        <v>37.274199071415921</v>
      </c>
      <c r="Q30" s="13">
        <f t="shared" si="6"/>
        <v>32</v>
      </c>
    </row>
    <row r="32" spans="1:17" x14ac:dyDescent="0.25">
      <c r="B32" s="5" t="s">
        <v>47</v>
      </c>
      <c r="C32" s="5"/>
      <c r="D32" s="5"/>
      <c r="G32" s="5" t="s">
        <v>48</v>
      </c>
      <c r="H32" s="5"/>
      <c r="K32" s="17"/>
      <c r="M32" s="17"/>
      <c r="N32" s="17"/>
      <c r="O32" s="17"/>
      <c r="P32" s="17"/>
    </row>
    <row r="33" spans="2:8" x14ac:dyDescent="0.25">
      <c r="B33" s="5" t="s">
        <v>49</v>
      </c>
      <c r="C33" s="5"/>
      <c r="D33" s="5"/>
      <c r="E33" s="5"/>
      <c r="G33" s="5" t="s">
        <v>50</v>
      </c>
      <c r="H33" s="5"/>
    </row>
    <row r="34" spans="2:8" x14ac:dyDescent="0.25">
      <c r="B34" s="5" t="s">
        <v>51</v>
      </c>
      <c r="C34" s="5"/>
      <c r="D34" s="5"/>
      <c r="E34" s="5"/>
      <c r="G34" s="5" t="s">
        <v>52</v>
      </c>
      <c r="H34" s="5"/>
    </row>
    <row r="35" spans="2:8" x14ac:dyDescent="0.25">
      <c r="B35" s="5" t="s">
        <v>53</v>
      </c>
      <c r="C35" s="5"/>
      <c r="D35" s="5"/>
      <c r="E35" s="5"/>
      <c r="G35" s="5" t="s">
        <v>54</v>
      </c>
      <c r="H35" s="5"/>
    </row>
    <row r="36" spans="2:8" x14ac:dyDescent="0.25">
      <c r="B36" s="5" t="s">
        <v>59</v>
      </c>
      <c r="C36" s="5"/>
      <c r="D36" s="5"/>
      <c r="E36" s="5"/>
      <c r="G36" s="5" t="s">
        <v>55</v>
      </c>
      <c r="H36" s="5"/>
    </row>
    <row r="37" spans="2:8" x14ac:dyDescent="0.25">
      <c r="B37" s="5" t="s">
        <v>56</v>
      </c>
      <c r="C37" s="5"/>
      <c r="D37" s="5"/>
      <c r="E37" s="5"/>
      <c r="G37" s="5" t="s">
        <v>58</v>
      </c>
      <c r="H37" s="5"/>
    </row>
    <row r="38" spans="2:8" x14ac:dyDescent="0.25">
      <c r="E38" s="5"/>
    </row>
  </sheetData>
  <pageMargins left="0.7" right="0.7" top="0.25" bottom="0.2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936c42-809f-4d76-bbb3-f2f1fb700f10">
      <Terms xmlns="http://schemas.microsoft.com/office/infopath/2007/PartnerControls"/>
    </lcf76f155ced4ddcb4097134ff3c332f>
    <TaxCatchAll xmlns="480688e7-2bd0-43e4-bb0f-8935d2d2a5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37359AD9C0AD419322C4E367C52756" ma:contentTypeVersion="13" ma:contentTypeDescription="Create a new document." ma:contentTypeScope="" ma:versionID="b6d91610d7e0f49bc904dd73938b759f">
  <xsd:schema xmlns:xsd="http://www.w3.org/2001/XMLSchema" xmlns:xs="http://www.w3.org/2001/XMLSchema" xmlns:p="http://schemas.microsoft.com/office/2006/metadata/properties" xmlns:ns2="54936c42-809f-4d76-bbb3-f2f1fb700f10" xmlns:ns3="480688e7-2bd0-43e4-bb0f-8935d2d2a55a" targetNamespace="http://schemas.microsoft.com/office/2006/metadata/properties" ma:root="true" ma:fieldsID="affb4c5a31284cd54faef956e598dc85" ns2:_="" ns3:_="">
    <xsd:import namespace="54936c42-809f-4d76-bbb3-f2f1fb700f10"/>
    <xsd:import namespace="480688e7-2bd0-43e4-bb0f-8935d2d2a55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36c42-809f-4d76-bbb3-f2f1fb700f1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fe3cb0c-d40f-4108-bef2-3c64d4822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688e7-2bd0-43e4-bb0f-8935d2d2a55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76531fe-dbb8-40a9-8abb-a27e236a7f1b}" ma:internalName="TaxCatchAll" ma:showField="CatchAllData" ma:web="480688e7-2bd0-43e4-bb0f-8935d2d2a5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2B9E85-E65E-410B-B51C-2A6832D5B016}">
  <ds:schemaRefs>
    <ds:schemaRef ds:uri="http://schemas.microsoft.com/office/2006/metadata/properties"/>
    <ds:schemaRef ds:uri="http://schemas.microsoft.com/office/infopath/2007/PartnerControls"/>
    <ds:schemaRef ds:uri="54936c42-809f-4d76-bbb3-f2f1fb700f10"/>
    <ds:schemaRef ds:uri="480688e7-2bd0-43e4-bb0f-8935d2d2a55a"/>
  </ds:schemaRefs>
</ds:datastoreItem>
</file>

<file path=customXml/itemProps2.xml><?xml version="1.0" encoding="utf-8"?>
<ds:datastoreItem xmlns:ds="http://schemas.openxmlformats.org/officeDocument/2006/customXml" ds:itemID="{5E0AD5D1-D94A-412F-9E0F-9EA87BC553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936c42-809f-4d76-bbb3-f2f1fb700f10"/>
    <ds:schemaRef ds:uri="480688e7-2bd0-43e4-bb0f-8935d2d2a5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0C2367-AC11-4B5B-8B0D-34A0E80D48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Company>College of William and Mary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Leu, Cheryl</cp:lastModifiedBy>
  <cp:lastPrinted>2020-04-27T12:53:39Z</cp:lastPrinted>
  <dcterms:created xsi:type="dcterms:W3CDTF">2017-02-02T16:20:45Z</dcterms:created>
  <dcterms:modified xsi:type="dcterms:W3CDTF">2025-07-31T18:20:12Z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0x010100D937359AD9C0AD419322C4E367C52756</vt:lpwstr>
  </property>
  <property fmtid="{D5CDD505-2E9C-101B-9397-08002B2CF9AE}" pid="3" name="Order">
    <vt:r8>46000</vt:r8>
  </property>
  <property fmtid="{D5CDD505-2E9C-101B-9397-08002B2CF9AE}" pid="4" name="MediaServiceImageTags">
    <vt:lpwstr/>
  </property>
</Properties>
</file>