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elinereinsel/Downloads/"/>
    </mc:Choice>
  </mc:AlternateContent>
  <xr:revisionPtr revIDLastSave="0" documentId="13_ncr:1_{63442AA3-B725-6C41-8472-0D28312CAC8C}" xr6:coauthVersionLast="36" xr6:coauthVersionMax="36" xr10:uidLastSave="{00000000-0000-0000-0000-000000000000}"/>
  <bookViews>
    <workbookView xWindow="3800" yWindow="660" windowWidth="24640" windowHeight="14000" xr2:uid="{0652A561-DAF4-7440-8272-0E705D897522}"/>
  </bookViews>
  <sheets>
    <sheet name="Final 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29" i="1" s="1"/>
  <c r="P6" i="1"/>
  <c r="P5" i="1"/>
  <c r="P4" i="1"/>
  <c r="P3" i="1"/>
  <c r="P27" i="1" s="1"/>
  <c r="P28" i="1" l="1"/>
</calcChain>
</file>

<file path=xl/sharedStrings.xml><?xml version="1.0" encoding="utf-8"?>
<sst xmlns="http://schemas.openxmlformats.org/spreadsheetml/2006/main" count="82" uniqueCount="60">
  <si>
    <t>College Creek Alliance Water Quality Survey, April 2022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</si>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</sst>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DDD6-4E84-7A45-9AE1-2AEF615022DC}">
  <dimension ref="A1:S37"/>
  <sheetViews>
    <sheetView tabSelected="1" zoomScale="119" zoomScaleNormal="115" workbookViewId="0">
      <selection activeCell="J5" sqref="J5"/>
    </sheetView>
  </sheetViews>
  <sheetFormatPr baseColWidth="10" defaultColWidth="8.83203125" defaultRowHeight="15" x14ac:dyDescent="0.2"/>
  <cols>
    <col min="2" max="2" width="19.5" customWidth="1"/>
  </cols>
  <sheetData>
    <row r="1" spans="1:19" x14ac:dyDescent="0.2">
      <c r="A1" s="1" t="s">
        <v>0</v>
      </c>
    </row>
    <row r="2" spans="1:19" x14ac:dyDescent="0.2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3" t="s">
        <v>17</v>
      </c>
    </row>
    <row r="3" spans="1:19" x14ac:dyDescent="0.2">
      <c r="A3" s="5">
        <v>1</v>
      </c>
      <c r="B3" s="6" t="s">
        <v>18</v>
      </c>
      <c r="C3" s="6" t="s">
        <v>19</v>
      </c>
      <c r="D3" s="7">
        <v>44673</v>
      </c>
      <c r="E3" s="8">
        <v>16.8</v>
      </c>
      <c r="F3" s="9">
        <v>327</v>
      </c>
      <c r="G3" s="10">
        <v>8.1</v>
      </c>
      <c r="H3" s="9">
        <v>83.7</v>
      </c>
      <c r="I3" s="9">
        <v>0</v>
      </c>
      <c r="J3" s="10">
        <v>7.38</v>
      </c>
      <c r="K3" s="11">
        <v>1.9000000000000128</v>
      </c>
      <c r="L3" s="12">
        <v>0.19051199999999999</v>
      </c>
      <c r="M3" s="12">
        <v>0.48599999999999999</v>
      </c>
      <c r="N3" s="11">
        <v>11.589600000000001</v>
      </c>
      <c r="O3" s="11">
        <v>0</v>
      </c>
      <c r="P3" s="13">
        <f>(N3+O3)/M3</f>
        <v>23.846913580246916</v>
      </c>
      <c r="Q3" s="9">
        <v>120</v>
      </c>
      <c r="R3" s="9"/>
      <c r="S3" s="9"/>
    </row>
    <row r="4" spans="1:19" x14ac:dyDescent="0.2">
      <c r="A4" s="5">
        <v>2</v>
      </c>
      <c r="B4" s="6" t="s">
        <v>20</v>
      </c>
      <c r="C4" s="6" t="s">
        <v>19</v>
      </c>
      <c r="D4" s="7">
        <v>44673</v>
      </c>
      <c r="E4" s="8">
        <v>16.5</v>
      </c>
      <c r="F4" s="9">
        <v>350</v>
      </c>
      <c r="G4" s="10">
        <v>6.83</v>
      </c>
      <c r="H4" s="9">
        <v>70</v>
      </c>
      <c r="I4" s="9">
        <v>33</v>
      </c>
      <c r="J4" s="10">
        <v>7.32</v>
      </c>
      <c r="K4" s="11">
        <v>1.5000000000000568</v>
      </c>
      <c r="L4" s="12">
        <v>0.342144</v>
      </c>
      <c r="M4" s="12">
        <v>0.38879999999999998</v>
      </c>
      <c r="N4" s="11">
        <v>14.3553</v>
      </c>
      <c r="O4" s="11">
        <v>0.1336</v>
      </c>
      <c r="P4" s="13">
        <f t="shared" ref="P4:P25" si="0">(N4+O4)/M4</f>
        <v>37.265689300411523</v>
      </c>
      <c r="Q4" s="9">
        <v>120</v>
      </c>
      <c r="R4" s="9"/>
      <c r="S4" s="9"/>
    </row>
    <row r="5" spans="1:19" x14ac:dyDescent="0.2">
      <c r="A5" s="5">
        <v>3</v>
      </c>
      <c r="B5" s="6" t="s">
        <v>21</v>
      </c>
      <c r="C5" s="6" t="s">
        <v>19</v>
      </c>
      <c r="D5" s="7">
        <v>44673</v>
      </c>
      <c r="E5" s="8">
        <v>18.600000000000001</v>
      </c>
      <c r="F5" s="9">
        <v>482</v>
      </c>
      <c r="G5" s="14">
        <v>5.3</v>
      </c>
      <c r="H5" s="9">
        <v>56.7</v>
      </c>
      <c r="I5" s="9">
        <v>0</v>
      </c>
      <c r="J5" s="10">
        <v>7.27</v>
      </c>
      <c r="K5" s="11">
        <v>4</v>
      </c>
      <c r="L5" s="12">
        <v>0.29807999999999996</v>
      </c>
      <c r="M5" s="12">
        <v>1.5065999999999999</v>
      </c>
      <c r="N5" s="11">
        <v>11.2384</v>
      </c>
      <c r="O5" s="11">
        <v>0.1336</v>
      </c>
      <c r="P5" s="13">
        <f t="shared" si="0"/>
        <v>7.5481215983008099</v>
      </c>
      <c r="Q5" s="9">
        <v>120</v>
      </c>
      <c r="R5" s="9"/>
      <c r="S5" s="9"/>
    </row>
    <row r="6" spans="1:19" x14ac:dyDescent="0.2">
      <c r="A6" s="5">
        <v>4</v>
      </c>
      <c r="B6" s="6" t="s">
        <v>22</v>
      </c>
      <c r="C6" s="6" t="s">
        <v>23</v>
      </c>
      <c r="D6" s="7">
        <v>44673</v>
      </c>
      <c r="E6" s="8">
        <v>22.6</v>
      </c>
      <c r="F6" s="9">
        <v>294</v>
      </c>
      <c r="G6" s="10">
        <v>4.13</v>
      </c>
      <c r="H6" s="9">
        <v>48.3</v>
      </c>
      <c r="I6" s="9">
        <v>0</v>
      </c>
      <c r="J6" s="10">
        <v>7.24</v>
      </c>
      <c r="K6" s="11">
        <v>2.2999999999999687</v>
      </c>
      <c r="L6" s="12">
        <v>0.14774400000000001</v>
      </c>
      <c r="M6" s="12">
        <v>0.3402</v>
      </c>
      <c r="N6" s="11">
        <v>1.6243000000000001</v>
      </c>
      <c r="O6" s="11">
        <v>0.1336</v>
      </c>
      <c r="P6" s="13">
        <f t="shared" si="0"/>
        <v>5.1672545561434449</v>
      </c>
      <c r="Q6" s="9">
        <v>120</v>
      </c>
      <c r="R6" s="9"/>
      <c r="S6" s="9"/>
    </row>
    <row r="7" spans="1:19" x14ac:dyDescent="0.2">
      <c r="A7" s="5">
        <v>5</v>
      </c>
      <c r="B7" s="6" t="s">
        <v>24</v>
      </c>
      <c r="C7" s="6" t="s">
        <v>23</v>
      </c>
      <c r="D7" s="7">
        <v>44673</v>
      </c>
      <c r="E7" s="8">
        <v>24.4</v>
      </c>
      <c r="F7" s="9">
        <v>274.10000000000002</v>
      </c>
      <c r="G7" s="10">
        <v>6.43</v>
      </c>
      <c r="H7" s="9">
        <v>77.2</v>
      </c>
      <c r="I7" s="9">
        <v>0</v>
      </c>
      <c r="J7" s="10">
        <v>6.93</v>
      </c>
      <c r="K7" s="11">
        <v>4.5999999999999375</v>
      </c>
      <c r="L7" s="12">
        <v>0.32659199999999999</v>
      </c>
      <c r="M7" s="12">
        <v>1.2149999999999999</v>
      </c>
      <c r="N7" s="11">
        <v>6.3216000000000001</v>
      </c>
      <c r="O7" s="11">
        <v>1.2023999999999999</v>
      </c>
      <c r="P7" s="13">
        <f t="shared" si="0"/>
        <v>6.1925925925925931</v>
      </c>
      <c r="Q7" s="9">
        <v>50</v>
      </c>
      <c r="R7" s="9"/>
      <c r="S7" s="9"/>
    </row>
    <row r="8" spans="1:19" x14ac:dyDescent="0.2">
      <c r="A8" s="5">
        <v>6</v>
      </c>
      <c r="B8" s="6" t="s">
        <v>25</v>
      </c>
      <c r="C8" s="6" t="s">
        <v>19</v>
      </c>
      <c r="D8" s="7">
        <v>44673</v>
      </c>
      <c r="E8" s="8">
        <v>17.2</v>
      </c>
      <c r="F8" s="9">
        <v>360</v>
      </c>
      <c r="G8" s="10">
        <v>6.53</v>
      </c>
      <c r="H8" s="9">
        <v>68</v>
      </c>
      <c r="I8" s="9">
        <v>0</v>
      </c>
      <c r="J8" s="10">
        <v>7.5</v>
      </c>
      <c r="K8" s="11">
        <v>12.8</v>
      </c>
      <c r="L8" s="12">
        <v>0.38069999999999998</v>
      </c>
      <c r="M8" s="12">
        <v>0.6804</v>
      </c>
      <c r="N8" s="11">
        <v>30.5105</v>
      </c>
      <c r="O8" s="11">
        <v>0.26719999999999999</v>
      </c>
      <c r="P8" s="13">
        <f t="shared" si="0"/>
        <v>45.234714873603764</v>
      </c>
      <c r="Q8" s="9">
        <v>35</v>
      </c>
      <c r="R8" s="9"/>
      <c r="S8" s="9"/>
    </row>
    <row r="9" spans="1:19" x14ac:dyDescent="0.2">
      <c r="A9" s="5">
        <v>7</v>
      </c>
      <c r="B9" s="6" t="s">
        <v>26</v>
      </c>
      <c r="C9" s="6" t="s">
        <v>19</v>
      </c>
      <c r="D9" s="7">
        <v>44673</v>
      </c>
      <c r="E9" s="8">
        <v>20.6</v>
      </c>
      <c r="F9" s="9">
        <v>812</v>
      </c>
      <c r="G9" s="10">
        <v>5.0999999999999996</v>
      </c>
      <c r="H9" s="9">
        <v>57</v>
      </c>
      <c r="I9" s="9">
        <v>33</v>
      </c>
      <c r="J9" s="10">
        <v>7.46</v>
      </c>
      <c r="K9" s="11">
        <v>2.6000000000001577</v>
      </c>
      <c r="L9" s="12">
        <v>0.20217599999999997</v>
      </c>
      <c r="M9" s="12">
        <v>0.48599999999999999</v>
      </c>
      <c r="N9" s="11">
        <v>27.964300000000001</v>
      </c>
      <c r="O9" s="11">
        <v>0.26719999999999999</v>
      </c>
      <c r="P9" s="13">
        <f t="shared" si="0"/>
        <v>58.089506172839506</v>
      </c>
      <c r="Q9" s="9">
        <v>111</v>
      </c>
      <c r="R9" s="9"/>
      <c r="S9" s="9"/>
    </row>
    <row r="10" spans="1:19" x14ac:dyDescent="0.2">
      <c r="A10" s="5">
        <v>8</v>
      </c>
      <c r="B10" s="6" t="s">
        <v>27</v>
      </c>
      <c r="C10" s="6" t="s">
        <v>23</v>
      </c>
      <c r="D10" s="7">
        <v>44673</v>
      </c>
      <c r="E10" s="8">
        <v>20</v>
      </c>
      <c r="F10" s="9">
        <v>287</v>
      </c>
      <c r="G10" s="10">
        <v>9.4499999999999993</v>
      </c>
      <c r="H10" s="9">
        <v>104.3</v>
      </c>
      <c r="I10" s="9">
        <v>33</v>
      </c>
      <c r="J10" s="10">
        <v>7.8</v>
      </c>
      <c r="K10" s="11">
        <v>2.1000000000004349</v>
      </c>
      <c r="L10" s="12">
        <v>0.31978800000000002</v>
      </c>
      <c r="M10" s="12">
        <v>2.9159999999999999</v>
      </c>
      <c r="N10" s="11">
        <v>4.3022</v>
      </c>
      <c r="O10" s="11">
        <v>0.26719999999999999</v>
      </c>
      <c r="P10" s="13">
        <f t="shared" si="0"/>
        <v>1.5670096021947875</v>
      </c>
      <c r="Q10" s="9">
        <v>120</v>
      </c>
      <c r="R10" s="9"/>
      <c r="S10" s="9"/>
    </row>
    <row r="11" spans="1:19" x14ac:dyDescent="0.2">
      <c r="A11" s="5">
        <v>9</v>
      </c>
      <c r="B11" s="6" t="s">
        <v>28</v>
      </c>
      <c r="C11" s="6" t="s">
        <v>29</v>
      </c>
      <c r="D11" s="7">
        <v>44673</v>
      </c>
      <c r="E11" s="8">
        <v>29.1</v>
      </c>
      <c r="F11" s="9">
        <v>2226</v>
      </c>
      <c r="G11" s="10">
        <v>15.9</v>
      </c>
      <c r="H11" s="9">
        <v>200</v>
      </c>
      <c r="I11" s="9">
        <v>33</v>
      </c>
      <c r="J11" s="10">
        <v>8.15</v>
      </c>
      <c r="K11" s="11">
        <v>4.3076923076931992</v>
      </c>
      <c r="L11" s="12">
        <v>0.47852307692307694</v>
      </c>
      <c r="M11" s="12">
        <v>2.1869999999999998</v>
      </c>
      <c r="N11" s="11">
        <v>2.4144999999999999</v>
      </c>
      <c r="O11" s="11">
        <v>1.4696</v>
      </c>
      <c r="P11" s="13">
        <f t="shared" si="0"/>
        <v>1.7759945130315502</v>
      </c>
      <c r="Q11" s="9">
        <v>16</v>
      </c>
      <c r="R11" s="9"/>
      <c r="S11" s="9"/>
    </row>
    <row r="12" spans="1:19" x14ac:dyDescent="0.2">
      <c r="A12" s="5">
        <v>10</v>
      </c>
      <c r="B12" s="6" t="s">
        <v>30</v>
      </c>
      <c r="C12" s="6" t="s">
        <v>29</v>
      </c>
      <c r="D12" s="7">
        <v>44673</v>
      </c>
      <c r="E12" s="8">
        <v>23.7</v>
      </c>
      <c r="F12" s="9">
        <v>2403</v>
      </c>
      <c r="G12" s="10">
        <v>9.4</v>
      </c>
      <c r="H12" s="9">
        <v>110.9</v>
      </c>
      <c r="I12" s="9">
        <v>0</v>
      </c>
      <c r="J12" s="10">
        <v>7.32</v>
      </c>
      <c r="K12" s="11">
        <v>6.7105263157901955</v>
      </c>
      <c r="L12" s="12">
        <v>0.25067368421052633</v>
      </c>
      <c r="M12" s="12">
        <v>0.72899999999999998</v>
      </c>
      <c r="N12" s="11">
        <v>0</v>
      </c>
      <c r="O12" s="11">
        <v>0.53439999999999999</v>
      </c>
      <c r="P12" s="13">
        <f t="shared" si="0"/>
        <v>0.73305898491083676</v>
      </c>
      <c r="Q12" s="9">
        <v>25</v>
      </c>
      <c r="R12" s="9"/>
      <c r="S12" s="9"/>
    </row>
    <row r="13" spans="1:19" x14ac:dyDescent="0.2">
      <c r="A13" s="5">
        <v>11</v>
      </c>
      <c r="B13" s="6" t="s">
        <v>31</v>
      </c>
      <c r="C13" s="6" t="s">
        <v>23</v>
      </c>
      <c r="D13" s="7">
        <v>44673</v>
      </c>
      <c r="E13" s="8">
        <v>19.3</v>
      </c>
      <c r="F13" s="9">
        <v>255</v>
      </c>
      <c r="G13" s="10">
        <v>8.5500000000000007</v>
      </c>
      <c r="H13" s="9">
        <v>93.2</v>
      </c>
      <c r="I13" s="9">
        <v>0</v>
      </c>
      <c r="J13" s="10">
        <v>7.7</v>
      </c>
      <c r="K13" s="11">
        <v>22.200000000001552</v>
      </c>
      <c r="L13" s="12">
        <v>0.57153599999999993</v>
      </c>
      <c r="M13" s="12">
        <v>0.38879999999999998</v>
      </c>
      <c r="N13" s="11">
        <v>4.2144000000000004</v>
      </c>
      <c r="O13" s="11">
        <v>0.40079999999999999</v>
      </c>
      <c r="P13" s="13">
        <f t="shared" si="0"/>
        <v>11.870370370370372</v>
      </c>
      <c r="Q13" s="9">
        <v>120</v>
      </c>
      <c r="R13" s="9"/>
      <c r="S13" s="9"/>
    </row>
    <row r="14" spans="1:19" x14ac:dyDescent="0.2">
      <c r="A14" s="5">
        <v>12</v>
      </c>
      <c r="B14" s="6" t="s">
        <v>32</v>
      </c>
      <c r="C14" s="6" t="s">
        <v>23</v>
      </c>
      <c r="D14" s="7">
        <v>44673</v>
      </c>
      <c r="E14" s="8">
        <v>20.9</v>
      </c>
      <c r="F14" s="9">
        <v>216</v>
      </c>
      <c r="G14" s="10">
        <v>10.52</v>
      </c>
      <c r="H14" s="9">
        <v>118</v>
      </c>
      <c r="I14" s="9">
        <v>0</v>
      </c>
      <c r="J14" s="10">
        <v>8.0399999999999991</v>
      </c>
      <c r="K14" s="11">
        <v>2.2000000000002018</v>
      </c>
      <c r="L14" s="12">
        <v>0.763992</v>
      </c>
      <c r="M14" s="12">
        <v>0.29159999999999997</v>
      </c>
      <c r="N14" s="11">
        <v>0.61460000000000004</v>
      </c>
      <c r="O14" s="11">
        <v>0.26719999999999999</v>
      </c>
      <c r="P14" s="13">
        <f t="shared" si="0"/>
        <v>3.0240054869684503</v>
      </c>
      <c r="Q14" s="9">
        <v>120</v>
      </c>
      <c r="R14" s="9"/>
      <c r="S14" s="9"/>
    </row>
    <row r="15" spans="1:19" x14ac:dyDescent="0.2">
      <c r="A15" s="5">
        <v>13</v>
      </c>
      <c r="B15" s="6" t="s">
        <v>33</v>
      </c>
      <c r="C15" s="6" t="s">
        <v>29</v>
      </c>
      <c r="D15" s="7">
        <v>44673</v>
      </c>
      <c r="E15" s="8">
        <v>26.9</v>
      </c>
      <c r="F15" s="9">
        <v>1736</v>
      </c>
      <c r="G15" s="10">
        <v>9.31</v>
      </c>
      <c r="H15" s="9">
        <v>124.1</v>
      </c>
      <c r="I15" s="9">
        <v>0</v>
      </c>
      <c r="J15" s="10">
        <v>7.55</v>
      </c>
      <c r="K15" s="11">
        <v>8.5999999999994969</v>
      </c>
      <c r="L15" s="12">
        <v>0.46072800000000003</v>
      </c>
      <c r="M15" s="12">
        <v>0.38879999999999998</v>
      </c>
      <c r="N15" s="11">
        <v>3.7754000000000003</v>
      </c>
      <c r="O15" s="11">
        <v>0.40079999999999999</v>
      </c>
      <c r="P15" s="13">
        <f t="shared" si="0"/>
        <v>10.741255144032923</v>
      </c>
      <c r="Q15" s="9">
        <v>25</v>
      </c>
      <c r="R15" s="9"/>
      <c r="S15" s="9"/>
    </row>
    <row r="16" spans="1:19" x14ac:dyDescent="0.2">
      <c r="A16" s="5">
        <v>14</v>
      </c>
      <c r="B16" s="6" t="s">
        <v>34</v>
      </c>
      <c r="C16" s="6" t="s">
        <v>29</v>
      </c>
      <c r="D16" s="7">
        <v>44673</v>
      </c>
      <c r="E16" s="8">
        <v>28.6</v>
      </c>
      <c r="F16" s="9">
        <v>1009</v>
      </c>
      <c r="G16" s="10">
        <v>12.35</v>
      </c>
      <c r="H16" s="9">
        <v>160.4</v>
      </c>
      <c r="I16" s="9">
        <v>33</v>
      </c>
      <c r="J16" s="10">
        <v>8.01</v>
      </c>
      <c r="K16" s="11">
        <v>14.503816793893227</v>
      </c>
      <c r="L16" s="12">
        <v>0.48822595419847337</v>
      </c>
      <c r="M16" s="12">
        <v>1.0691999999999999</v>
      </c>
      <c r="N16" s="11">
        <v>11.853</v>
      </c>
      <c r="O16" s="11">
        <v>0.40079999999999999</v>
      </c>
      <c r="P16" s="13">
        <f t="shared" si="0"/>
        <v>11.460718294051627</v>
      </c>
      <c r="Q16" s="9">
        <v>20</v>
      </c>
      <c r="R16" s="9"/>
      <c r="S16" s="9"/>
    </row>
    <row r="17" spans="1:19" x14ac:dyDescent="0.2">
      <c r="A17" s="5">
        <v>15</v>
      </c>
      <c r="B17" s="6" t="s">
        <v>35</v>
      </c>
      <c r="C17" s="6" t="s">
        <v>19</v>
      </c>
      <c r="D17" s="7">
        <v>44673</v>
      </c>
      <c r="E17" s="8">
        <v>12.8</v>
      </c>
      <c r="F17" s="9">
        <v>721</v>
      </c>
      <c r="G17" s="10">
        <v>9.85</v>
      </c>
      <c r="H17" s="9">
        <v>93.6</v>
      </c>
      <c r="I17" s="9">
        <v>33</v>
      </c>
      <c r="J17" s="10">
        <v>7.62</v>
      </c>
      <c r="K17" s="11">
        <v>7.1052631578945382</v>
      </c>
      <c r="L17" s="12">
        <v>0.32485263157894734</v>
      </c>
      <c r="M17" s="12">
        <v>0.38879999999999998</v>
      </c>
      <c r="N17" s="11">
        <v>0.83410000000000006</v>
      </c>
      <c r="O17" s="11">
        <v>0.26719999999999999</v>
      </c>
      <c r="P17" s="13">
        <f t="shared" si="0"/>
        <v>2.8325617283950622</v>
      </c>
      <c r="Q17" s="9">
        <v>120</v>
      </c>
      <c r="R17" s="9"/>
      <c r="S17" s="9"/>
    </row>
    <row r="18" spans="1:19" x14ac:dyDescent="0.2">
      <c r="A18" s="5">
        <v>16</v>
      </c>
      <c r="B18" s="6" t="s">
        <v>36</v>
      </c>
      <c r="C18" s="6" t="s">
        <v>23</v>
      </c>
      <c r="D18" s="7">
        <v>44673</v>
      </c>
      <c r="E18" s="8">
        <v>21.4</v>
      </c>
      <c r="F18" s="9">
        <v>726</v>
      </c>
      <c r="G18" s="10">
        <v>8.6</v>
      </c>
      <c r="H18" s="9">
        <v>97.7</v>
      </c>
      <c r="I18" s="9">
        <v>33</v>
      </c>
      <c r="J18" s="10">
        <v>7.91</v>
      </c>
      <c r="K18" s="11">
        <v>1.5999999999998238</v>
      </c>
      <c r="L18" s="12">
        <v>0.18079200000000001</v>
      </c>
      <c r="M18" s="12">
        <v>0.48599999999999999</v>
      </c>
      <c r="N18" s="11">
        <v>4.8729000000000005</v>
      </c>
      <c r="O18" s="11">
        <v>0.53439999999999999</v>
      </c>
      <c r="P18" s="13">
        <f t="shared" si="0"/>
        <v>11.126131687242799</v>
      </c>
      <c r="Q18" s="9">
        <v>40</v>
      </c>
      <c r="R18" s="9"/>
      <c r="S18" s="9"/>
    </row>
    <row r="19" spans="1:19" x14ac:dyDescent="0.2">
      <c r="A19" s="5">
        <v>17</v>
      </c>
      <c r="B19" s="6" t="s">
        <v>37</v>
      </c>
      <c r="C19" s="6" t="s">
        <v>23</v>
      </c>
      <c r="D19" s="7">
        <v>44673</v>
      </c>
      <c r="E19" s="8">
        <v>21.9</v>
      </c>
      <c r="F19" s="9">
        <v>325</v>
      </c>
      <c r="G19" s="10">
        <v>10.7</v>
      </c>
      <c r="H19" s="9">
        <v>122.7</v>
      </c>
      <c r="I19" s="9">
        <v>0</v>
      </c>
      <c r="J19" s="10">
        <v>8.1300000000000008</v>
      </c>
      <c r="K19" s="11">
        <v>3.1000000000007688</v>
      </c>
      <c r="L19" s="12">
        <v>0.22064400000000001</v>
      </c>
      <c r="M19" s="12">
        <v>0.29159999999999997</v>
      </c>
      <c r="N19" s="11">
        <v>0.30730000000000002</v>
      </c>
      <c r="O19" s="11">
        <v>0.1336</v>
      </c>
      <c r="P19" s="13">
        <f t="shared" si="0"/>
        <v>1.5120027434842251</v>
      </c>
      <c r="Q19" s="9">
        <v>120</v>
      </c>
      <c r="R19" s="9"/>
      <c r="S19" s="9"/>
    </row>
    <row r="20" spans="1:19" x14ac:dyDescent="0.2">
      <c r="A20" s="5">
        <v>18</v>
      </c>
      <c r="B20" s="6" t="s">
        <v>38</v>
      </c>
      <c r="C20" s="6" t="s">
        <v>19</v>
      </c>
      <c r="D20" s="7">
        <v>44673</v>
      </c>
      <c r="E20" s="8">
        <v>19.2</v>
      </c>
      <c r="F20" s="9">
        <v>789</v>
      </c>
      <c r="G20" s="10">
        <v>8.2899999999999991</v>
      </c>
      <c r="H20" s="9">
        <v>90</v>
      </c>
      <c r="I20" s="9">
        <v>0</v>
      </c>
      <c r="J20" s="10">
        <v>7.82</v>
      </c>
      <c r="K20" s="11">
        <v>2.2000000000002018</v>
      </c>
      <c r="L20" s="12">
        <v>0.39268799999999998</v>
      </c>
      <c r="M20" s="12">
        <v>0.97199999999999998</v>
      </c>
      <c r="N20" s="11">
        <v>21.159800000000001</v>
      </c>
      <c r="O20" s="11">
        <v>0.40079999999999999</v>
      </c>
      <c r="P20" s="13">
        <f t="shared" si="0"/>
        <v>22.181687242798354</v>
      </c>
      <c r="Q20" s="9">
        <v>120</v>
      </c>
      <c r="R20" s="9"/>
      <c r="S20" s="9"/>
    </row>
    <row r="21" spans="1:19" x14ac:dyDescent="0.2">
      <c r="A21" s="5">
        <v>19</v>
      </c>
      <c r="B21" s="6" t="s">
        <v>39</v>
      </c>
      <c r="C21" s="6" t="s">
        <v>29</v>
      </c>
      <c r="D21" s="7">
        <v>44673</v>
      </c>
      <c r="E21" s="8">
        <v>28.4</v>
      </c>
      <c r="F21" s="9">
        <v>1091</v>
      </c>
      <c r="G21" s="10">
        <v>12.65</v>
      </c>
      <c r="H21" s="9">
        <v>163.1</v>
      </c>
      <c r="I21" s="9">
        <v>0</v>
      </c>
      <c r="J21" s="10">
        <v>7.87</v>
      </c>
      <c r="K21" s="11">
        <v>3.9473684210516127</v>
      </c>
      <c r="L21" s="12">
        <v>0.5435526315789474</v>
      </c>
      <c r="M21" s="12">
        <v>0.63179999999999992</v>
      </c>
      <c r="N21" s="11">
        <v>5.0924000000000005</v>
      </c>
      <c r="O21" s="11">
        <v>0.40079999999999999</v>
      </c>
      <c r="P21" s="13">
        <f t="shared" si="0"/>
        <v>8.6945235834124741</v>
      </c>
      <c r="Q21" s="9">
        <v>25</v>
      </c>
      <c r="R21" s="9"/>
      <c r="S21" s="9"/>
    </row>
    <row r="22" spans="1:19" x14ac:dyDescent="0.2">
      <c r="A22" s="5">
        <v>20</v>
      </c>
      <c r="B22" s="6" t="s">
        <v>40</v>
      </c>
      <c r="C22" s="6" t="s">
        <v>23</v>
      </c>
      <c r="D22" s="7">
        <v>44673</v>
      </c>
      <c r="E22" s="8">
        <v>20.5</v>
      </c>
      <c r="F22" s="9">
        <v>286</v>
      </c>
      <c r="G22" s="10">
        <v>11.19</v>
      </c>
      <c r="H22" s="9">
        <v>124.6</v>
      </c>
      <c r="I22" s="9">
        <v>0</v>
      </c>
      <c r="J22" s="10">
        <v>8.07</v>
      </c>
      <c r="K22" s="11">
        <v>1.8888888888884341</v>
      </c>
      <c r="L22" s="12">
        <v>0.23328000000000002</v>
      </c>
      <c r="M22" s="12">
        <v>0.3402</v>
      </c>
      <c r="N22" s="11">
        <v>1.0097</v>
      </c>
      <c r="O22" s="11">
        <v>0.26719999999999999</v>
      </c>
      <c r="P22" s="13">
        <f t="shared" si="0"/>
        <v>3.7533803644914752</v>
      </c>
      <c r="Q22" s="9">
        <v>120</v>
      </c>
      <c r="R22" s="9"/>
      <c r="S22" s="9"/>
    </row>
    <row r="23" spans="1:19" x14ac:dyDescent="0.2">
      <c r="A23" s="5">
        <v>21</v>
      </c>
      <c r="B23" s="6" t="s">
        <v>41</v>
      </c>
      <c r="C23" s="6" t="s">
        <v>19</v>
      </c>
      <c r="D23" s="7">
        <v>44673</v>
      </c>
      <c r="E23" s="8">
        <v>13</v>
      </c>
      <c r="F23" s="9">
        <v>165</v>
      </c>
      <c r="G23" s="10">
        <v>8.68</v>
      </c>
      <c r="H23" s="9">
        <v>82.8</v>
      </c>
      <c r="I23" s="9">
        <v>33</v>
      </c>
      <c r="J23" s="10">
        <v>6.64</v>
      </c>
      <c r="K23" s="11">
        <v>3.71428571428594</v>
      </c>
      <c r="L23" s="12">
        <v>0.82203428571428561</v>
      </c>
      <c r="M23" s="12">
        <v>0.43739999999999996</v>
      </c>
      <c r="N23" s="11">
        <v>1.7999000000000001</v>
      </c>
      <c r="O23" s="11">
        <v>0.26719999999999999</v>
      </c>
      <c r="P23" s="13">
        <f t="shared" si="0"/>
        <v>4.7258802011888434</v>
      </c>
      <c r="Q23" s="9">
        <v>120</v>
      </c>
      <c r="R23" s="9"/>
      <c r="S23" s="9"/>
    </row>
    <row r="24" spans="1:19" x14ac:dyDescent="0.2">
      <c r="A24" s="5">
        <v>22</v>
      </c>
      <c r="B24" s="6" t="s">
        <v>42</v>
      </c>
      <c r="C24" s="6" t="s">
        <v>19</v>
      </c>
      <c r="D24" s="7">
        <v>44673</v>
      </c>
      <c r="E24" s="8">
        <v>14.2</v>
      </c>
      <c r="F24" s="9">
        <v>560</v>
      </c>
      <c r="G24" s="10">
        <v>10.02</v>
      </c>
      <c r="H24" s="9">
        <v>98.2</v>
      </c>
      <c r="I24" s="9">
        <v>0</v>
      </c>
      <c r="J24" s="10">
        <v>7.42</v>
      </c>
      <c r="K24" s="11">
        <v>42.499999999999638</v>
      </c>
      <c r="L24" s="12">
        <v>1.0908</v>
      </c>
      <c r="M24" s="12">
        <v>0.63179999999999992</v>
      </c>
      <c r="N24" s="11">
        <v>13.609</v>
      </c>
      <c r="O24" s="11">
        <v>0.40079999999999999</v>
      </c>
      <c r="P24" s="13">
        <f t="shared" si="0"/>
        <v>22.174422285533399</v>
      </c>
      <c r="Q24" s="9">
        <v>20</v>
      </c>
      <c r="R24" s="9"/>
      <c r="S24" s="9"/>
    </row>
    <row r="25" spans="1:19" x14ac:dyDescent="0.2">
      <c r="A25" s="5">
        <v>23</v>
      </c>
      <c r="B25" s="6" t="s">
        <v>39</v>
      </c>
      <c r="C25" s="6" t="s">
        <v>29</v>
      </c>
      <c r="D25" s="7">
        <v>44673</v>
      </c>
      <c r="E25" s="8">
        <v>26.7</v>
      </c>
      <c r="F25" s="9">
        <v>1258</v>
      </c>
      <c r="G25" s="10">
        <v>8.84</v>
      </c>
      <c r="H25" s="9">
        <v>110</v>
      </c>
      <c r="I25" s="9">
        <v>0</v>
      </c>
      <c r="J25" s="10">
        <v>7.66</v>
      </c>
      <c r="K25" s="11">
        <v>15.399999999999636</v>
      </c>
      <c r="L25" s="12">
        <v>0.47433599999999998</v>
      </c>
      <c r="M25" s="12">
        <v>0.48599999999999999</v>
      </c>
      <c r="N25" s="11">
        <v>3.7754000000000003</v>
      </c>
      <c r="O25" s="11">
        <v>0.53439999999999999</v>
      </c>
      <c r="P25" s="13">
        <f t="shared" si="0"/>
        <v>8.8679012345679009</v>
      </c>
      <c r="Q25" s="9">
        <v>35</v>
      </c>
      <c r="R25" s="9"/>
      <c r="S25" s="9"/>
    </row>
    <row r="26" spans="1:19" x14ac:dyDescent="0.2">
      <c r="A26" s="5">
        <v>24</v>
      </c>
      <c r="B26" s="6" t="s">
        <v>43</v>
      </c>
      <c r="C26" s="6" t="s">
        <v>19</v>
      </c>
      <c r="D26" s="7">
        <v>44673</v>
      </c>
      <c r="E26" s="8">
        <v>24.5</v>
      </c>
      <c r="F26" s="9">
        <v>1577</v>
      </c>
      <c r="G26" s="10">
        <v>7.51</v>
      </c>
      <c r="H26" s="9">
        <v>90.6</v>
      </c>
      <c r="I26" s="9">
        <v>66</v>
      </c>
      <c r="J26" s="10">
        <v>8.31</v>
      </c>
      <c r="K26" s="11">
        <v>5.8461538461538858</v>
      </c>
      <c r="L26" s="12">
        <v>0.22231384615384614</v>
      </c>
      <c r="M26" s="12">
        <v>5.1029999999999998</v>
      </c>
      <c r="N26" s="11">
        <v>21.818300000000001</v>
      </c>
      <c r="O26" s="11">
        <v>0</v>
      </c>
      <c r="P26" s="13">
        <f>(O26+N26)/M26</f>
        <v>4.2755829903978055</v>
      </c>
      <c r="Q26" s="9">
        <v>120</v>
      </c>
      <c r="R26" s="9"/>
      <c r="S26" s="9"/>
    </row>
    <row r="27" spans="1:19" x14ac:dyDescent="0.2">
      <c r="B27" s="1" t="s">
        <v>44</v>
      </c>
      <c r="D27" s="7"/>
      <c r="E27" s="15">
        <f>AVERAGE(E3:E26)</f>
        <v>21.158333333333331</v>
      </c>
      <c r="F27" s="16">
        <f>AVERAGE(F3:F26)</f>
        <v>772.04583333333323</v>
      </c>
      <c r="G27" s="17">
        <f>AVERAGE(G3:G26)</f>
        <v>8.9262499999999996</v>
      </c>
      <c r="H27" s="16">
        <f>AVERAGE(H3:H26)</f>
        <v>101.87916666666666</v>
      </c>
      <c r="I27" s="16">
        <f t="shared" ref="I27" si="1">AVERAGE(I3:I26)</f>
        <v>13.75</v>
      </c>
      <c r="J27" s="17">
        <f>AVERAGE(J3:J26)</f>
        <v>7.629999999999999</v>
      </c>
      <c r="K27" s="15">
        <f t="shared" ref="K27:Q27" si="2">AVERAGE(K3:K26)</f>
        <v>7.4009998102355388</v>
      </c>
      <c r="L27" s="17">
        <f t="shared" si="2"/>
        <v>0.40527950459825418</v>
      </c>
      <c r="M27" s="17">
        <f t="shared" si="2"/>
        <v>0.95174999999999998</v>
      </c>
      <c r="N27" s="15">
        <f t="shared" si="2"/>
        <v>8.5440375</v>
      </c>
      <c r="O27" s="15">
        <f t="shared" si="2"/>
        <v>0.37853333333333339</v>
      </c>
      <c r="P27" s="16">
        <f t="shared" si="2"/>
        <v>13.110886630467144</v>
      </c>
      <c r="Q27" s="16">
        <f t="shared" si="2"/>
        <v>81.75</v>
      </c>
      <c r="R27" s="9"/>
      <c r="S27" s="9"/>
    </row>
    <row r="28" spans="1:19" x14ac:dyDescent="0.2">
      <c r="B28" s="1" t="s">
        <v>45</v>
      </c>
      <c r="E28" s="15">
        <f>AVERAGE(E3,E4,E5,E8,E9,E17,E20,E23,E24,E26)</f>
        <v>17.339999999999996</v>
      </c>
      <c r="F28" s="15">
        <f t="shared" ref="F28:Q28" si="3">AVERAGE(F3,F4,F5,F8,F9,F17,F20,F23,F24,F26)</f>
        <v>614.29999999999995</v>
      </c>
      <c r="G28" s="15">
        <f t="shared" si="3"/>
        <v>7.6210000000000004</v>
      </c>
      <c r="H28" s="15">
        <f t="shared" si="3"/>
        <v>79.06</v>
      </c>
      <c r="I28" s="15">
        <f t="shared" si="3"/>
        <v>19.8</v>
      </c>
      <c r="J28" s="15">
        <f t="shared" si="3"/>
        <v>7.4739999999999993</v>
      </c>
      <c r="K28" s="15">
        <f t="shared" si="3"/>
        <v>8.416570271833443</v>
      </c>
      <c r="L28" s="15">
        <f t="shared" si="3"/>
        <v>0.4266300763447079</v>
      </c>
      <c r="M28" s="15">
        <f t="shared" si="3"/>
        <v>1.10808</v>
      </c>
      <c r="N28" s="15">
        <f t="shared" si="3"/>
        <v>15.487920000000003</v>
      </c>
      <c r="O28" s="15">
        <f>AVERAGE(O3,O4,O5,O8,O9,O17,O20,O23,O24,O26)</f>
        <v>0.21376000000000001</v>
      </c>
      <c r="P28" s="15">
        <f t="shared" si="3"/>
        <v>22.817507997371596</v>
      </c>
      <c r="Q28" s="15">
        <f>AVERAGE(Q3,Q4,Q5,Q8,Q9,Q17,Q20,Q23,Q24,Q26)</f>
        <v>100.6</v>
      </c>
    </row>
    <row r="29" spans="1:19" x14ac:dyDescent="0.2">
      <c r="B29" s="1" t="s">
        <v>46</v>
      </c>
      <c r="E29" s="15">
        <f>AVERAGE(E6,E7,E10,E13,E14,E18,E19,E22)</f>
        <v>21.375</v>
      </c>
      <c r="F29" s="16">
        <f t="shared" ref="F29:Q29" si="4">AVERAGE(F6,F7,F10,F13,F14,F18,F19,F22)</f>
        <v>332.88749999999999</v>
      </c>
      <c r="G29" s="17">
        <f>AVERAGE(G6,G7,G10,G13,G14,G18,G19,G22)</f>
        <v>8.6962499999999991</v>
      </c>
      <c r="H29" s="16">
        <f>AVERAGE(H6,H7,H10,H13,H14,H18,H19,H22)</f>
        <v>98.250000000000014</v>
      </c>
      <c r="I29" s="16">
        <f t="shared" si="4"/>
        <v>8.25</v>
      </c>
      <c r="J29" s="17">
        <f t="shared" si="4"/>
        <v>7.7274999999999991</v>
      </c>
      <c r="K29" s="15">
        <f t="shared" si="4"/>
        <v>4.9986111111113898</v>
      </c>
      <c r="L29" s="17">
        <f t="shared" si="4"/>
        <v>0.34554600000000002</v>
      </c>
      <c r="M29" s="17">
        <f t="shared" si="4"/>
        <v>0.7836749999999999</v>
      </c>
      <c r="N29" s="15">
        <f t="shared" si="4"/>
        <v>2.9083750000000004</v>
      </c>
      <c r="O29" s="15">
        <f t="shared" si="4"/>
        <v>0.40079999999999988</v>
      </c>
      <c r="P29" s="16">
        <f t="shared" si="4"/>
        <v>5.5265934254360181</v>
      </c>
      <c r="Q29" s="15">
        <f t="shared" si="4"/>
        <v>101.25</v>
      </c>
    </row>
    <row r="30" spans="1:19" x14ac:dyDescent="0.2">
      <c r="B30" s="1" t="s">
        <v>47</v>
      </c>
      <c r="E30" s="15">
        <f>AVERAGE(E11,E12,E16,E15,E21,E25)</f>
        <v>27.233333333333334</v>
      </c>
      <c r="F30" s="16">
        <f t="shared" ref="F30:Q30" si="5">AVERAGE(F11,F12,F16,F15,F21,F25)</f>
        <v>1620.5</v>
      </c>
      <c r="G30" s="17">
        <f t="shared" si="5"/>
        <v>11.408333333333333</v>
      </c>
      <c r="H30" s="16">
        <f t="shared" si="5"/>
        <v>144.75</v>
      </c>
      <c r="I30" s="16">
        <f t="shared" si="5"/>
        <v>11</v>
      </c>
      <c r="J30" s="17">
        <f>AVERAGE(J11,J12,J16,J15,J21,J25)</f>
        <v>7.7600000000000007</v>
      </c>
      <c r="K30" s="15">
        <f t="shared" si="5"/>
        <v>8.911567306404562</v>
      </c>
      <c r="L30" s="17">
        <f t="shared" si="5"/>
        <v>0.44933989115183737</v>
      </c>
      <c r="M30" s="17">
        <f t="shared" si="5"/>
        <v>0.91529999999999989</v>
      </c>
      <c r="N30" s="15">
        <f t="shared" si="5"/>
        <v>4.4851166666666673</v>
      </c>
      <c r="O30" s="15">
        <f t="shared" si="5"/>
        <v>0.6234666666666665</v>
      </c>
      <c r="P30" s="16">
        <f t="shared" si="5"/>
        <v>7.0455752923345534</v>
      </c>
      <c r="Q30" s="15">
        <f t="shared" si="5"/>
        <v>24.333333333333332</v>
      </c>
    </row>
    <row r="32" spans="1:19" x14ac:dyDescent="0.2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">
      <c r="B37" s="6" t="s">
        <v>58</v>
      </c>
      <c r="C37" s="6"/>
      <c r="D37" s="6"/>
      <c r="E37" s="6"/>
      <c r="F37" s="6" t="s">
        <v>59</v>
      </c>
      <c r="G37" s="6"/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Reinsel</dc:creator>
  <cp:lastModifiedBy>Madeline Reinsel</cp:lastModifiedBy>
  <dcterms:created xsi:type="dcterms:W3CDTF">2022-07-05T20:18:41Z</dcterms:created>
  <dcterms:modified xsi:type="dcterms:W3CDTF">2022-07-05T20:26:02Z</dcterms:modified>
</cp:coreProperties>
</file>