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CA\"/>
    </mc:Choice>
  </mc:AlternateContent>
  <bookViews>
    <workbookView xWindow="0" yWindow="0" windowWidth="28800" windowHeight="14100"/>
  </bookViews>
  <sheets>
    <sheet name="Oct 2021 Summar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O30" i="1"/>
  <c r="N30" i="1"/>
  <c r="M30" i="1"/>
  <c r="L30" i="1"/>
  <c r="K30" i="1"/>
  <c r="J30" i="1"/>
  <c r="I30" i="1"/>
  <c r="H30" i="1"/>
  <c r="G30" i="1"/>
  <c r="F30" i="1"/>
  <c r="E30" i="1"/>
  <c r="Q29" i="1"/>
  <c r="O29" i="1"/>
  <c r="N29" i="1"/>
  <c r="M29" i="1"/>
  <c r="L29" i="1"/>
  <c r="K29" i="1"/>
  <c r="J29" i="1"/>
  <c r="I29" i="1"/>
  <c r="H29" i="1"/>
  <c r="G29" i="1"/>
  <c r="F29" i="1"/>
  <c r="E29" i="1"/>
  <c r="Q28" i="1"/>
  <c r="O28" i="1"/>
  <c r="N28" i="1"/>
  <c r="M28" i="1"/>
  <c r="L28" i="1"/>
  <c r="K28" i="1"/>
  <c r="J28" i="1"/>
  <c r="I28" i="1"/>
  <c r="H28" i="1"/>
  <c r="G28" i="1"/>
  <c r="F28" i="1"/>
  <c r="E28" i="1"/>
  <c r="Q27" i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1" i="1"/>
  <c r="P20" i="1"/>
  <c r="P28" i="1" s="1"/>
  <c r="P18" i="1"/>
  <c r="P17" i="1"/>
  <c r="P16" i="1"/>
  <c r="P15" i="1"/>
  <c r="P14" i="1"/>
  <c r="P13" i="1"/>
  <c r="P12" i="1"/>
  <c r="P30" i="1" s="1"/>
  <c r="P11" i="1"/>
  <c r="P10" i="1"/>
  <c r="P9" i="1"/>
  <c r="P8" i="1"/>
  <c r="P7" i="1"/>
  <c r="P6" i="1"/>
  <c r="P29" i="1" s="1"/>
  <c r="P5" i="1"/>
  <c r="P4" i="1"/>
  <c r="P3" i="1"/>
  <c r="P27" i="1" l="1"/>
</calcChain>
</file>

<file path=xl/sharedStrings.xml><?xml version="1.0" encoding="utf-8"?>
<sst xmlns="http://schemas.openxmlformats.org/spreadsheetml/2006/main" count="82" uniqueCount="60">
  <si>
    <t>College Creek Alliance Water Quality Survey, October 2021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</si>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</sst>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115" zoomScaleNormal="115" workbookViewId="0">
      <selection activeCell="G18" sqref="G18"/>
    </sheetView>
  </sheetViews>
  <sheetFormatPr defaultColWidth="8.85546875" defaultRowHeight="15" x14ac:dyDescent="0.25"/>
  <cols>
    <col min="2" max="2" width="19.42578125" customWidth="1"/>
  </cols>
  <sheetData>
    <row r="1" spans="1:19" x14ac:dyDescent="0.25">
      <c r="A1" s="1" t="s">
        <v>0</v>
      </c>
    </row>
    <row r="2" spans="1:19" x14ac:dyDescent="0.25">
      <c r="A2" s="1" t="s">
        <v>1</v>
      </c>
      <c r="B2" s="1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3" t="s">
        <v>17</v>
      </c>
    </row>
    <row r="3" spans="1:19" x14ac:dyDescent="0.25">
      <c r="A3" s="5">
        <v>1</v>
      </c>
      <c r="B3" s="6" t="s">
        <v>18</v>
      </c>
      <c r="C3" s="6" t="s">
        <v>19</v>
      </c>
      <c r="D3" s="7">
        <v>44490</v>
      </c>
      <c r="E3" s="8">
        <v>17.5</v>
      </c>
      <c r="F3" s="9">
        <v>487</v>
      </c>
      <c r="G3" s="10">
        <v>7.31</v>
      </c>
      <c r="H3" s="9">
        <v>80</v>
      </c>
      <c r="I3" s="9">
        <v>0</v>
      </c>
      <c r="J3" s="10">
        <v>7.8</v>
      </c>
      <c r="K3" s="11">
        <v>0.90000000000056701</v>
      </c>
      <c r="L3" s="12">
        <v>0.24784800000000001</v>
      </c>
      <c r="M3" s="12">
        <v>0.64350000000000007</v>
      </c>
      <c r="N3" s="11">
        <v>24.542199999999998</v>
      </c>
      <c r="O3" s="11">
        <v>1.3761000000000001</v>
      </c>
      <c r="P3" s="13">
        <f>(N3+O3)/M3</f>
        <v>40.277078477078469</v>
      </c>
      <c r="Q3" s="9">
        <v>120</v>
      </c>
      <c r="R3" s="9"/>
      <c r="S3" s="9"/>
    </row>
    <row r="4" spans="1:19" x14ac:dyDescent="0.25">
      <c r="A4" s="5">
        <v>2</v>
      </c>
      <c r="B4" s="6" t="s">
        <v>20</v>
      </c>
      <c r="C4" s="6" t="s">
        <v>19</v>
      </c>
      <c r="D4" s="7">
        <v>44490</v>
      </c>
      <c r="E4" s="8">
        <v>17.600000000000001</v>
      </c>
      <c r="F4" s="9">
        <v>505</v>
      </c>
      <c r="G4" s="10">
        <v>7.05</v>
      </c>
      <c r="H4" s="9">
        <v>77</v>
      </c>
      <c r="I4" s="9">
        <v>0</v>
      </c>
      <c r="J4" s="10">
        <v>7.83</v>
      </c>
      <c r="K4" s="11">
        <v>4.7999999999999154</v>
      </c>
      <c r="L4" s="12">
        <v>0.256828</v>
      </c>
      <c r="M4" s="12">
        <v>0.44550000000000001</v>
      </c>
      <c r="N4" s="11">
        <v>31.023999999999997</v>
      </c>
      <c r="O4" s="11">
        <v>0.91739999999999999</v>
      </c>
      <c r="P4" s="13">
        <f t="shared" ref="P4:P26" si="0">(N4+O4)/M4</f>
        <v>71.697867564534221</v>
      </c>
      <c r="Q4" s="9">
        <v>120</v>
      </c>
      <c r="R4" s="9"/>
      <c r="S4" s="9"/>
    </row>
    <row r="5" spans="1:19" x14ac:dyDescent="0.25">
      <c r="A5" s="5">
        <v>3</v>
      </c>
      <c r="B5" s="6" t="s">
        <v>21</v>
      </c>
      <c r="C5" s="6" t="s">
        <v>19</v>
      </c>
      <c r="D5" s="7">
        <v>44490</v>
      </c>
      <c r="E5" s="8">
        <v>18.100000000000001</v>
      </c>
      <c r="F5" s="9">
        <v>543</v>
      </c>
      <c r="G5" s="14">
        <v>6.43</v>
      </c>
      <c r="H5" s="9">
        <v>70</v>
      </c>
      <c r="I5" s="9">
        <v>0</v>
      </c>
      <c r="J5" s="10">
        <v>7.74</v>
      </c>
      <c r="K5" s="11">
        <v>4.1000000000002146</v>
      </c>
      <c r="L5" s="12">
        <v>0.31519800000000003</v>
      </c>
      <c r="M5" s="12">
        <v>0.59400000000000008</v>
      </c>
      <c r="N5" s="11">
        <v>27.8108</v>
      </c>
      <c r="O5" s="11">
        <v>0.4587</v>
      </c>
      <c r="P5" s="13">
        <f t="shared" si="0"/>
        <v>47.591750841750837</v>
      </c>
      <c r="Q5" s="9">
        <v>60</v>
      </c>
      <c r="R5" s="9"/>
      <c r="S5" s="9"/>
    </row>
    <row r="6" spans="1:19" x14ac:dyDescent="0.25">
      <c r="A6" s="5">
        <v>4</v>
      </c>
      <c r="B6" s="6" t="s">
        <v>22</v>
      </c>
      <c r="C6" s="6" t="s">
        <v>23</v>
      </c>
      <c r="D6" s="7">
        <v>44490</v>
      </c>
      <c r="E6" s="8">
        <v>20.8</v>
      </c>
      <c r="F6" s="9">
        <v>270</v>
      </c>
      <c r="G6" s="10">
        <v>6.78</v>
      </c>
      <c r="H6" s="9">
        <v>76</v>
      </c>
      <c r="I6" s="9">
        <v>0</v>
      </c>
      <c r="J6" s="10">
        <v>7.66</v>
      </c>
      <c r="K6" s="11">
        <v>1.3999999999985135</v>
      </c>
      <c r="L6" s="12">
        <v>0.29813600000000001</v>
      </c>
      <c r="M6" s="12">
        <v>0.14850000000000002</v>
      </c>
      <c r="N6" s="11">
        <v>16.065999999999999</v>
      </c>
      <c r="O6" s="11">
        <v>0.76450000000000007</v>
      </c>
      <c r="P6" s="13">
        <f t="shared" si="0"/>
        <v>113.33670033670033</v>
      </c>
      <c r="Q6" s="9">
        <v>65</v>
      </c>
      <c r="R6" s="9"/>
      <c r="S6" s="9"/>
    </row>
    <row r="7" spans="1:19" x14ac:dyDescent="0.25">
      <c r="A7" s="5">
        <v>5</v>
      </c>
      <c r="B7" s="6" t="s">
        <v>24</v>
      </c>
      <c r="C7" s="6" t="s">
        <v>23</v>
      </c>
      <c r="D7" s="7">
        <v>44490</v>
      </c>
      <c r="E7" s="8">
        <v>21.4</v>
      </c>
      <c r="F7" s="9">
        <v>37</v>
      </c>
      <c r="G7" s="10">
        <v>8.3000000000000007</v>
      </c>
      <c r="H7" s="9">
        <v>99</v>
      </c>
      <c r="I7" s="9">
        <v>66</v>
      </c>
      <c r="J7" s="10">
        <v>7.5</v>
      </c>
      <c r="K7" s="11">
        <v>1.6666666666672234</v>
      </c>
      <c r="L7" s="12">
        <v>0.44301333333333331</v>
      </c>
      <c r="M7" s="12">
        <v>0.29700000000000004</v>
      </c>
      <c r="N7" s="11">
        <v>13.9054</v>
      </c>
      <c r="O7" s="11">
        <v>1.9877</v>
      </c>
      <c r="P7" s="13">
        <f t="shared" si="0"/>
        <v>53.512121212121208</v>
      </c>
      <c r="Q7" s="9">
        <v>55</v>
      </c>
      <c r="R7" s="9"/>
      <c r="S7" s="9"/>
    </row>
    <row r="8" spans="1:19" x14ac:dyDescent="0.25">
      <c r="A8" s="5">
        <v>6</v>
      </c>
      <c r="B8" s="6" t="s">
        <v>25</v>
      </c>
      <c r="C8" s="6" t="s">
        <v>19</v>
      </c>
      <c r="D8" s="7">
        <v>44490</v>
      </c>
      <c r="E8" s="8">
        <v>19</v>
      </c>
      <c r="F8" s="9">
        <v>312</v>
      </c>
      <c r="G8" s="10">
        <v>8.0500000000000007</v>
      </c>
      <c r="H8" s="9">
        <v>87</v>
      </c>
      <c r="I8" s="9">
        <v>0</v>
      </c>
      <c r="J8" s="10">
        <v>8.17</v>
      </c>
      <c r="K8" s="11">
        <v>14.800000000001035</v>
      </c>
      <c r="L8" s="12">
        <v>0.64117199999999996</v>
      </c>
      <c r="M8" s="12">
        <v>0.9405</v>
      </c>
      <c r="N8" s="11">
        <v>50.137</v>
      </c>
      <c r="O8" s="11">
        <v>1.0703</v>
      </c>
      <c r="P8" s="13">
        <f t="shared" si="0"/>
        <v>54.446889952153114</v>
      </c>
      <c r="Q8" s="9">
        <v>15</v>
      </c>
      <c r="R8" s="9"/>
      <c r="S8" s="9"/>
    </row>
    <row r="9" spans="1:19" x14ac:dyDescent="0.25">
      <c r="A9" s="5">
        <v>7</v>
      </c>
      <c r="B9" s="6" t="s">
        <v>26</v>
      </c>
      <c r="C9" s="6" t="s">
        <v>19</v>
      </c>
      <c r="D9" s="7">
        <v>44490</v>
      </c>
      <c r="E9" s="8">
        <v>15.6</v>
      </c>
      <c r="F9" s="9">
        <v>800</v>
      </c>
      <c r="G9" s="10">
        <v>3.29</v>
      </c>
      <c r="H9" s="9">
        <v>33</v>
      </c>
      <c r="I9" s="9">
        <v>33</v>
      </c>
      <c r="J9" s="10">
        <v>7.65</v>
      </c>
      <c r="K9" s="11">
        <v>2.2666666666673052</v>
      </c>
      <c r="L9" s="12">
        <v>0.33285866666666664</v>
      </c>
      <c r="M9" s="12">
        <v>0.39600000000000002</v>
      </c>
      <c r="N9" s="11">
        <v>50.4694</v>
      </c>
      <c r="O9" s="11">
        <v>0.91739999999999999</v>
      </c>
      <c r="P9" s="13">
        <f t="shared" si="0"/>
        <v>129.76464646464646</v>
      </c>
      <c r="Q9" s="9">
        <v>74</v>
      </c>
      <c r="R9" s="9"/>
      <c r="S9" s="9"/>
    </row>
    <row r="10" spans="1:19" x14ac:dyDescent="0.25">
      <c r="A10" s="5">
        <v>8</v>
      </c>
      <c r="B10" s="6" t="s">
        <v>27</v>
      </c>
      <c r="C10" s="6" t="s">
        <v>23</v>
      </c>
      <c r="D10" s="7">
        <v>44490</v>
      </c>
      <c r="E10" s="8">
        <v>20.6</v>
      </c>
      <c r="F10" s="9">
        <v>262</v>
      </c>
      <c r="G10" s="10">
        <v>6.24</v>
      </c>
      <c r="H10" s="9">
        <v>70</v>
      </c>
      <c r="I10" s="9">
        <v>33</v>
      </c>
      <c r="J10" s="10">
        <v>7.74</v>
      </c>
      <c r="K10" s="11">
        <v>1.5999999999998238</v>
      </c>
      <c r="L10" s="12">
        <v>0.60884400000000005</v>
      </c>
      <c r="M10" s="12">
        <v>0.34650000000000003</v>
      </c>
      <c r="N10" s="11">
        <v>33.129199999999997</v>
      </c>
      <c r="O10" s="11">
        <v>0.76450000000000007</v>
      </c>
      <c r="P10" s="13">
        <f t="shared" si="0"/>
        <v>97.817316017316003</v>
      </c>
      <c r="Q10" s="9">
        <v>90</v>
      </c>
      <c r="R10" s="9"/>
      <c r="S10" s="9"/>
    </row>
    <row r="11" spans="1:19" x14ac:dyDescent="0.25">
      <c r="A11" s="5">
        <v>9</v>
      </c>
      <c r="B11" s="6" t="s">
        <v>28</v>
      </c>
      <c r="C11" s="6" t="s">
        <v>29</v>
      </c>
      <c r="D11" s="7">
        <v>44490</v>
      </c>
      <c r="E11" s="8">
        <v>22.3</v>
      </c>
      <c r="F11" s="9">
        <v>3609</v>
      </c>
      <c r="G11" s="10">
        <v>8.8000000000000007</v>
      </c>
      <c r="H11" s="9">
        <v>101</v>
      </c>
      <c r="I11" s="9">
        <v>0</v>
      </c>
      <c r="J11" s="10">
        <v>7.36</v>
      </c>
      <c r="K11" s="11">
        <v>20.800000000001262</v>
      </c>
      <c r="L11" s="12">
        <v>1.368552</v>
      </c>
      <c r="M11" s="12">
        <v>2.0295000000000001</v>
      </c>
      <c r="N11" s="11">
        <v>63.211399999999998</v>
      </c>
      <c r="O11" s="11">
        <v>4.5870000000000006</v>
      </c>
      <c r="P11" s="13">
        <f t="shared" si="0"/>
        <v>33.406454791820643</v>
      </c>
      <c r="Q11" s="9">
        <v>10</v>
      </c>
      <c r="R11" s="9"/>
      <c r="S11" s="9"/>
    </row>
    <row r="12" spans="1:19" x14ac:dyDescent="0.25">
      <c r="A12" s="5">
        <v>10</v>
      </c>
      <c r="B12" s="6" t="s">
        <v>30</v>
      </c>
      <c r="C12" s="6" t="s">
        <v>29</v>
      </c>
      <c r="D12" s="7">
        <v>44490</v>
      </c>
      <c r="E12" s="8">
        <v>19.7</v>
      </c>
      <c r="F12" s="9">
        <v>9910</v>
      </c>
      <c r="G12" s="10">
        <v>8.1199999999999992</v>
      </c>
      <c r="H12" s="9">
        <v>89</v>
      </c>
      <c r="I12" s="9">
        <v>33</v>
      </c>
      <c r="J12" s="10">
        <v>7.65</v>
      </c>
      <c r="K12" s="11">
        <v>13.199999999999434</v>
      </c>
      <c r="L12" s="12">
        <v>0.52981999999999996</v>
      </c>
      <c r="M12" s="12">
        <v>0.79200000000000004</v>
      </c>
      <c r="N12" s="11">
        <v>12.8528</v>
      </c>
      <c r="O12" s="11">
        <v>7.6450000000000005</v>
      </c>
      <c r="P12" s="13">
        <f t="shared" si="0"/>
        <v>25.881060606060608</v>
      </c>
      <c r="Q12" s="9">
        <v>25</v>
      </c>
      <c r="R12" s="9"/>
      <c r="S12" s="9"/>
    </row>
    <row r="13" spans="1:19" x14ac:dyDescent="0.25">
      <c r="A13" s="5">
        <v>11</v>
      </c>
      <c r="B13" s="6" t="s">
        <v>31</v>
      </c>
      <c r="C13" s="6" t="s">
        <v>23</v>
      </c>
      <c r="D13" s="7">
        <v>44490</v>
      </c>
      <c r="E13" s="8">
        <v>18.899999999999999</v>
      </c>
      <c r="F13" s="9">
        <v>296</v>
      </c>
      <c r="G13" s="10">
        <v>4.96</v>
      </c>
      <c r="H13" s="9">
        <v>53</v>
      </c>
      <c r="I13" s="9">
        <v>0</v>
      </c>
      <c r="J13" s="10">
        <v>7.89</v>
      </c>
      <c r="K13" s="11">
        <v>0.39999999999906777</v>
      </c>
      <c r="L13" s="12">
        <v>0.26760400000000001</v>
      </c>
      <c r="M13" s="12">
        <v>0.29700000000000004</v>
      </c>
      <c r="N13" s="11">
        <v>29.638999999999999</v>
      </c>
      <c r="O13" s="11">
        <v>1.5290000000000001</v>
      </c>
      <c r="P13" s="13">
        <f t="shared" si="0"/>
        <v>104.94276094276093</v>
      </c>
      <c r="Q13" s="9">
        <v>120</v>
      </c>
      <c r="R13" s="9"/>
      <c r="S13" s="9"/>
    </row>
    <row r="14" spans="1:19" x14ac:dyDescent="0.25">
      <c r="A14" s="5">
        <v>12</v>
      </c>
      <c r="B14" s="6" t="s">
        <v>32</v>
      </c>
      <c r="C14" s="6" t="s">
        <v>23</v>
      </c>
      <c r="D14" s="7">
        <v>44490</v>
      </c>
      <c r="E14" s="8">
        <v>18.8</v>
      </c>
      <c r="F14" s="9">
        <v>273</v>
      </c>
      <c r="G14" s="10">
        <v>6.52</v>
      </c>
      <c r="H14" s="9">
        <v>70</v>
      </c>
      <c r="I14" s="9">
        <v>33</v>
      </c>
      <c r="J14" s="10">
        <v>7.89</v>
      </c>
      <c r="K14" s="11">
        <v>0</v>
      </c>
      <c r="L14" s="12">
        <v>0.16523199999999999</v>
      </c>
      <c r="M14" s="12">
        <v>0.34650000000000003</v>
      </c>
      <c r="N14" s="11">
        <v>3.1023999999999998</v>
      </c>
      <c r="O14" s="11">
        <v>2.7522000000000002</v>
      </c>
      <c r="P14" s="13">
        <f t="shared" si="0"/>
        <v>16.896392496392494</v>
      </c>
      <c r="Q14" s="9">
        <v>120</v>
      </c>
      <c r="R14" s="9"/>
      <c r="S14" s="9"/>
    </row>
    <row r="15" spans="1:19" x14ac:dyDescent="0.25">
      <c r="A15" s="5">
        <v>13</v>
      </c>
      <c r="B15" s="6" t="s">
        <v>33</v>
      </c>
      <c r="C15" s="6" t="s">
        <v>29</v>
      </c>
      <c r="D15" s="7">
        <v>44490</v>
      </c>
      <c r="E15" s="8">
        <v>18.2</v>
      </c>
      <c r="F15" s="9">
        <v>6980</v>
      </c>
      <c r="G15" s="10">
        <v>8.01</v>
      </c>
      <c r="H15" s="9">
        <v>85</v>
      </c>
      <c r="I15" s="9">
        <v>100</v>
      </c>
      <c r="J15" s="10">
        <v>7.7</v>
      </c>
      <c r="K15" s="11">
        <v>4.5999999999999375</v>
      </c>
      <c r="L15" s="12">
        <v>0.54778000000000004</v>
      </c>
      <c r="M15" s="12">
        <v>0.9405</v>
      </c>
      <c r="N15" s="11">
        <v>7.6452</v>
      </c>
      <c r="O15" s="11">
        <v>4.2812000000000001</v>
      </c>
      <c r="P15" s="13">
        <f t="shared" si="0"/>
        <v>12.680914407230198</v>
      </c>
      <c r="Q15" s="9">
        <v>50</v>
      </c>
      <c r="R15" s="9"/>
      <c r="S15" s="9"/>
    </row>
    <row r="16" spans="1:19" x14ac:dyDescent="0.25">
      <c r="A16" s="5">
        <v>14</v>
      </c>
      <c r="B16" s="6" t="s">
        <v>34</v>
      </c>
      <c r="C16" s="6" t="s">
        <v>29</v>
      </c>
      <c r="D16" s="7">
        <v>44490</v>
      </c>
      <c r="E16" s="8">
        <v>18.7</v>
      </c>
      <c r="F16" s="9">
        <v>754</v>
      </c>
      <c r="G16" s="10">
        <v>7.06</v>
      </c>
      <c r="H16" s="9">
        <v>76</v>
      </c>
      <c r="I16" s="9">
        <v>33</v>
      </c>
      <c r="J16" s="10">
        <v>7.89</v>
      </c>
      <c r="K16" s="11">
        <v>5.3999999999998494</v>
      </c>
      <c r="L16" s="12">
        <v>0.66631600000000002</v>
      </c>
      <c r="M16" s="12">
        <v>1.7325000000000002</v>
      </c>
      <c r="N16" s="11">
        <v>38.558399999999999</v>
      </c>
      <c r="O16" s="11">
        <v>2.7522000000000002</v>
      </c>
      <c r="P16" s="13">
        <f t="shared" si="0"/>
        <v>23.844502164502163</v>
      </c>
      <c r="Q16" s="9">
        <v>21</v>
      </c>
      <c r="R16" s="9"/>
      <c r="S16" s="9"/>
    </row>
    <row r="17" spans="1:19" x14ac:dyDescent="0.25">
      <c r="A17" s="5">
        <v>15</v>
      </c>
      <c r="B17" s="6" t="s">
        <v>35</v>
      </c>
      <c r="C17" s="6" t="s">
        <v>19</v>
      </c>
      <c r="D17" s="7">
        <v>44490</v>
      </c>
      <c r="E17" s="8">
        <v>18.3</v>
      </c>
      <c r="F17" s="9">
        <v>678</v>
      </c>
      <c r="G17" s="10">
        <v>7.12</v>
      </c>
      <c r="H17" s="9">
        <v>76</v>
      </c>
      <c r="I17" s="9">
        <v>66</v>
      </c>
      <c r="J17" s="10">
        <v>7.92</v>
      </c>
      <c r="K17" s="11">
        <v>0.99999999999944578</v>
      </c>
      <c r="L17" s="12">
        <v>0.23437800000000003</v>
      </c>
      <c r="M17" s="12">
        <v>0.29700000000000004</v>
      </c>
      <c r="N17" s="11">
        <v>9.0855999999999995</v>
      </c>
      <c r="O17" s="11">
        <v>2.7522000000000002</v>
      </c>
      <c r="P17" s="13">
        <f t="shared" si="0"/>
        <v>39.857912457912448</v>
      </c>
      <c r="Q17" s="9">
        <v>120</v>
      </c>
      <c r="R17" s="9"/>
      <c r="S17" s="9"/>
    </row>
    <row r="18" spans="1:19" x14ac:dyDescent="0.25">
      <c r="A18" s="5">
        <v>16</v>
      </c>
      <c r="B18" s="6" t="s">
        <v>36</v>
      </c>
      <c r="C18" s="6" t="s">
        <v>23</v>
      </c>
      <c r="D18" s="7">
        <v>44490</v>
      </c>
      <c r="E18" s="8">
        <v>20.2</v>
      </c>
      <c r="F18" s="9">
        <v>779</v>
      </c>
      <c r="G18" s="10">
        <v>8.2200000000000006</v>
      </c>
      <c r="H18" s="9">
        <v>91</v>
      </c>
      <c r="I18" s="9">
        <v>0</v>
      </c>
      <c r="J18" s="10">
        <v>8.18</v>
      </c>
      <c r="K18" s="11">
        <v>1.8666666666670533</v>
      </c>
      <c r="L18" s="12">
        <v>0.32208266666666668</v>
      </c>
      <c r="M18" s="12">
        <v>0.44550000000000001</v>
      </c>
      <c r="N18" s="11">
        <v>25.650199999999998</v>
      </c>
      <c r="O18" s="11">
        <v>5.1985999999999999</v>
      </c>
      <c r="P18" s="13">
        <f t="shared" si="0"/>
        <v>69.245342312008972</v>
      </c>
      <c r="Q18" s="9">
        <v>80</v>
      </c>
      <c r="R18" s="9"/>
      <c r="S18" s="9"/>
    </row>
    <row r="19" spans="1:19" x14ac:dyDescent="0.25">
      <c r="A19" s="5">
        <v>17</v>
      </c>
      <c r="B19" s="6" t="s">
        <v>37</v>
      </c>
      <c r="C19" s="6" t="s">
        <v>23</v>
      </c>
      <c r="D19" s="7">
        <v>44490</v>
      </c>
      <c r="E19" s="8">
        <v>20.100000000000001</v>
      </c>
      <c r="F19" s="9">
        <v>338</v>
      </c>
      <c r="G19" s="10">
        <v>7.62</v>
      </c>
      <c r="H19" s="9">
        <v>85</v>
      </c>
      <c r="I19" s="9">
        <v>0</v>
      </c>
      <c r="J19" s="10">
        <v>7.98</v>
      </c>
      <c r="K19" s="11">
        <v>3.0666666666666251</v>
      </c>
      <c r="L19" s="12">
        <v>0.45139466666666672</v>
      </c>
      <c r="M19" s="12">
        <v>0</v>
      </c>
      <c r="N19" s="11">
        <v>28.586399999999998</v>
      </c>
      <c r="O19" s="11">
        <v>3.0580000000000003</v>
      </c>
      <c r="P19" s="13"/>
      <c r="Q19" s="9">
        <v>60</v>
      </c>
      <c r="R19" s="9"/>
      <c r="S19" s="9"/>
    </row>
    <row r="20" spans="1:19" x14ac:dyDescent="0.25">
      <c r="A20" s="5">
        <v>18</v>
      </c>
      <c r="B20" s="6" t="s">
        <v>38</v>
      </c>
      <c r="C20" s="6" t="s">
        <v>19</v>
      </c>
      <c r="D20" s="7">
        <v>44490</v>
      </c>
      <c r="E20" s="8">
        <v>19.899999999999999</v>
      </c>
      <c r="F20" s="9">
        <v>832</v>
      </c>
      <c r="G20" s="10">
        <v>6.67</v>
      </c>
      <c r="H20" s="9">
        <v>73</v>
      </c>
      <c r="I20" s="9">
        <v>133</v>
      </c>
      <c r="J20" s="10">
        <v>8.0299999999999994</v>
      </c>
      <c r="K20" s="11">
        <v>1.000000000000334</v>
      </c>
      <c r="L20" s="12">
        <v>0.27119600000000005</v>
      </c>
      <c r="M20" s="12">
        <v>1.5840000000000001</v>
      </c>
      <c r="N20" s="11">
        <v>34.347999999999999</v>
      </c>
      <c r="O20" s="11">
        <v>1.5290000000000001</v>
      </c>
      <c r="P20" s="13">
        <f t="shared" si="0"/>
        <v>22.649621212121211</v>
      </c>
      <c r="Q20" s="9">
        <v>120</v>
      </c>
      <c r="R20" s="9"/>
      <c r="S20" s="9"/>
    </row>
    <row r="21" spans="1:19" x14ac:dyDescent="0.25">
      <c r="A21" s="5">
        <v>19</v>
      </c>
      <c r="B21" s="6" t="s">
        <v>39</v>
      </c>
      <c r="C21" s="6" t="s">
        <v>29</v>
      </c>
      <c r="D21" s="7">
        <v>44490</v>
      </c>
      <c r="E21" s="8">
        <v>17.8</v>
      </c>
      <c r="F21" s="9">
        <v>373</v>
      </c>
      <c r="G21" s="10">
        <v>8.48</v>
      </c>
      <c r="H21" s="9">
        <v>89</v>
      </c>
      <c r="I21" s="9">
        <v>33</v>
      </c>
      <c r="J21" s="10">
        <v>7.82</v>
      </c>
      <c r="K21" s="11">
        <v>7.8378378378387747</v>
      </c>
      <c r="L21" s="12">
        <v>0.80334594594594588</v>
      </c>
      <c r="M21" s="12">
        <v>0.54449999999999998</v>
      </c>
      <c r="N21" s="11">
        <v>43.211999999999996</v>
      </c>
      <c r="O21" s="11">
        <v>2.5992999999999999</v>
      </c>
      <c r="P21" s="13">
        <f t="shared" si="0"/>
        <v>84.134618916437091</v>
      </c>
      <c r="Q21" s="9">
        <v>32</v>
      </c>
      <c r="R21" s="9"/>
      <c r="S21" s="9"/>
    </row>
    <row r="22" spans="1:19" x14ac:dyDescent="0.25">
      <c r="A22" s="5">
        <v>20</v>
      </c>
      <c r="B22" s="6" t="s">
        <v>40</v>
      </c>
      <c r="C22" s="6" t="s">
        <v>23</v>
      </c>
      <c r="D22" s="7">
        <v>44490</v>
      </c>
      <c r="E22" s="8">
        <v>18.399999999999999</v>
      </c>
      <c r="F22" s="9">
        <v>277</v>
      </c>
      <c r="G22" s="10">
        <v>6.14</v>
      </c>
      <c r="H22" s="9">
        <v>66</v>
      </c>
      <c r="I22" s="9">
        <v>0</v>
      </c>
      <c r="J22" s="10">
        <v>7.76</v>
      </c>
      <c r="K22" s="11">
        <v>3.1999999999996476</v>
      </c>
      <c r="L22" s="12">
        <v>0.513656</v>
      </c>
      <c r="M22" s="12">
        <v>0</v>
      </c>
      <c r="N22" s="11">
        <v>45.261800000000001</v>
      </c>
      <c r="O22" s="11">
        <v>0.91739999999999999</v>
      </c>
      <c r="P22" s="13"/>
      <c r="Q22" s="9">
        <v>55</v>
      </c>
      <c r="R22" s="9"/>
      <c r="S22" s="9"/>
    </row>
    <row r="23" spans="1:19" x14ac:dyDescent="0.25">
      <c r="A23" s="5">
        <v>21</v>
      </c>
      <c r="B23" s="6" t="s">
        <v>41</v>
      </c>
      <c r="C23" s="6" t="s">
        <v>19</v>
      </c>
      <c r="D23" s="7">
        <v>44490</v>
      </c>
      <c r="E23" s="8">
        <v>16.100000000000001</v>
      </c>
      <c r="F23" s="9">
        <v>168</v>
      </c>
      <c r="G23" s="10">
        <v>7.3</v>
      </c>
      <c r="H23" s="9">
        <v>75</v>
      </c>
      <c r="I23" s="9">
        <v>33</v>
      </c>
      <c r="J23" s="10">
        <v>6.9</v>
      </c>
      <c r="K23" s="11">
        <v>2.4324324324327646</v>
      </c>
      <c r="L23" s="12">
        <v>0.42958378378378376</v>
      </c>
      <c r="M23" s="12">
        <v>9.9000000000000005E-2</v>
      </c>
      <c r="N23" s="11">
        <v>6.6479999999999997</v>
      </c>
      <c r="O23" s="11">
        <v>1.5290000000000001</v>
      </c>
      <c r="P23" s="13">
        <f t="shared" si="0"/>
        <v>82.595959595959584</v>
      </c>
      <c r="Q23" s="9">
        <v>120</v>
      </c>
      <c r="R23" s="9"/>
      <c r="S23" s="9"/>
    </row>
    <row r="24" spans="1:19" x14ac:dyDescent="0.25">
      <c r="A24" s="5">
        <v>22</v>
      </c>
      <c r="B24" s="6" t="s">
        <v>42</v>
      </c>
      <c r="C24" s="6" t="s">
        <v>19</v>
      </c>
      <c r="D24" s="7">
        <v>44490</v>
      </c>
      <c r="E24" s="8">
        <v>19.100000000000001</v>
      </c>
      <c r="F24" s="9">
        <v>532</v>
      </c>
      <c r="G24" s="10">
        <v>7.13</v>
      </c>
      <c r="H24" s="9">
        <v>77</v>
      </c>
      <c r="I24" s="9">
        <v>33</v>
      </c>
      <c r="J24" s="10">
        <v>7.75</v>
      </c>
      <c r="K24" s="11">
        <v>2.7999999999996916</v>
      </c>
      <c r="L24" s="12">
        <v>0.25503199999999998</v>
      </c>
      <c r="M24" s="12">
        <v>4.9500000000000002E-2</v>
      </c>
      <c r="N24" s="11">
        <v>65.593599999999995</v>
      </c>
      <c r="O24" s="11">
        <v>0</v>
      </c>
      <c r="P24" s="13">
        <f t="shared" si="0"/>
        <v>1325.1232323232321</v>
      </c>
      <c r="Q24" s="9">
        <v>80</v>
      </c>
      <c r="R24" s="9"/>
      <c r="S24" s="9"/>
    </row>
    <row r="25" spans="1:19" x14ac:dyDescent="0.25">
      <c r="A25" s="5">
        <v>23</v>
      </c>
      <c r="B25" s="6" t="s">
        <v>39</v>
      </c>
      <c r="C25" s="6" t="s">
        <v>29</v>
      </c>
      <c r="D25" s="7">
        <v>44490</v>
      </c>
      <c r="E25" s="8">
        <v>17.8</v>
      </c>
      <c r="F25" s="9">
        <v>5130</v>
      </c>
      <c r="G25" s="10">
        <v>8.41</v>
      </c>
      <c r="H25" s="9">
        <v>89</v>
      </c>
      <c r="I25" s="9">
        <v>66</v>
      </c>
      <c r="J25" s="10">
        <v>7.76</v>
      </c>
      <c r="K25" s="11">
        <v>6.0000000000002274</v>
      </c>
      <c r="L25" s="12">
        <v>0.65194799999999997</v>
      </c>
      <c r="M25" s="12">
        <v>0.59400000000000008</v>
      </c>
      <c r="N25" s="11">
        <v>11.301599999999999</v>
      </c>
      <c r="O25" s="11">
        <v>6.5747</v>
      </c>
      <c r="P25" s="13">
        <f t="shared" si="0"/>
        <v>30.094781144781141</v>
      </c>
      <c r="Q25" s="9">
        <v>28</v>
      </c>
      <c r="R25" s="9"/>
      <c r="S25" s="9"/>
    </row>
    <row r="26" spans="1:19" x14ac:dyDescent="0.25">
      <c r="A26" s="5">
        <v>24</v>
      </c>
      <c r="B26" s="6" t="s">
        <v>43</v>
      </c>
      <c r="C26" s="6" t="s">
        <v>19</v>
      </c>
      <c r="D26" s="7">
        <v>44490</v>
      </c>
      <c r="E26" s="8">
        <v>27.3</v>
      </c>
      <c r="F26" s="9">
        <v>1615</v>
      </c>
      <c r="G26" s="10">
        <v>6.67</v>
      </c>
      <c r="H26" s="9">
        <v>84</v>
      </c>
      <c r="I26" s="9">
        <v>0</v>
      </c>
      <c r="J26" s="10">
        <v>8.44</v>
      </c>
      <c r="K26" s="11">
        <v>6.4000000000001833</v>
      </c>
      <c r="L26" s="12">
        <v>0.20384600000000003</v>
      </c>
      <c r="M26" s="12">
        <v>5.4945000000000004</v>
      </c>
      <c r="N26" s="11">
        <v>42.0486</v>
      </c>
      <c r="O26" s="11">
        <v>0.91739999999999999</v>
      </c>
      <c r="P26" s="13">
        <f t="shared" si="0"/>
        <v>7.8198198198198199</v>
      </c>
      <c r="Q26" s="9">
        <v>35</v>
      </c>
      <c r="R26" s="9"/>
      <c r="S26" s="9"/>
    </row>
    <row r="27" spans="1:19" x14ac:dyDescent="0.25">
      <c r="B27" s="1" t="s">
        <v>44</v>
      </c>
      <c r="D27" s="7"/>
      <c r="E27" s="15">
        <f>AVERAGE(E3:E26)</f>
        <v>19.258333333333336</v>
      </c>
      <c r="F27" s="16">
        <f>AVERAGE(F3:F26)</f>
        <v>1490</v>
      </c>
      <c r="G27" s="17">
        <f>AVERAGE(G3:G26)</f>
        <v>7.1116666666666655</v>
      </c>
      <c r="H27" s="16">
        <f>AVERAGE(H3:H26)</f>
        <v>77.958333333333329</v>
      </c>
      <c r="I27" s="16">
        <f t="shared" ref="I27" si="1">AVERAGE(I3:I26)</f>
        <v>28.958333333333332</v>
      </c>
      <c r="J27" s="17">
        <f>AVERAGE(J3:J26)</f>
        <v>7.7920833333333333</v>
      </c>
      <c r="K27" s="15">
        <f t="shared" ref="K27:Q27" si="2">AVERAGE(K3:K26)</f>
        <v>4.6473723723724545</v>
      </c>
      <c r="L27" s="17">
        <f t="shared" si="2"/>
        <v>0.45106937762762755</v>
      </c>
      <c r="M27" s="17">
        <f t="shared" si="2"/>
        <v>0.79406249999999989</v>
      </c>
      <c r="N27" s="15">
        <f t="shared" si="2"/>
        <v>29.742875000000002</v>
      </c>
      <c r="O27" s="15">
        <f t="shared" si="2"/>
        <v>2.3699500000000007</v>
      </c>
      <c r="P27" s="16">
        <f t="shared" si="2"/>
        <v>113.07353382078819</v>
      </c>
      <c r="Q27" s="16">
        <f t="shared" si="2"/>
        <v>69.791666666666671</v>
      </c>
      <c r="R27" s="9"/>
      <c r="S27" s="9"/>
    </row>
    <row r="28" spans="1:19" x14ac:dyDescent="0.25">
      <c r="B28" s="1" t="s">
        <v>45</v>
      </c>
      <c r="E28" s="15">
        <f>AVERAGE(E3,E4,E5,E8,E9,E17,E20,E23,E26)</f>
        <v>18.822222222222223</v>
      </c>
      <c r="F28" s="16">
        <f t="shared" ref="F28:Q28" si="3">AVERAGE(F3,F4,F5,F8,F9,F17,F20,F23,F26)</f>
        <v>660</v>
      </c>
      <c r="G28" s="17">
        <f t="shared" si="3"/>
        <v>6.6544444444444446</v>
      </c>
      <c r="H28" s="16">
        <f t="shared" si="3"/>
        <v>72.777777777777771</v>
      </c>
      <c r="I28" s="16">
        <f t="shared" si="3"/>
        <v>29.444444444444443</v>
      </c>
      <c r="J28" s="17">
        <f t="shared" si="3"/>
        <v>7.8311111111111114</v>
      </c>
      <c r="K28" s="15">
        <f t="shared" si="3"/>
        <v>4.1887887887890853</v>
      </c>
      <c r="L28" s="17">
        <f t="shared" si="3"/>
        <v>0.32587871671671675</v>
      </c>
      <c r="M28" s="17">
        <f t="shared" si="3"/>
        <v>1.1659999999999999</v>
      </c>
      <c r="N28" s="15">
        <f t="shared" si="3"/>
        <v>30.679288888888891</v>
      </c>
      <c r="O28" s="15">
        <f t="shared" si="3"/>
        <v>1.2741666666666669</v>
      </c>
      <c r="P28" s="16">
        <f t="shared" si="3"/>
        <v>55.189060709552912</v>
      </c>
      <c r="Q28" s="15">
        <f t="shared" si="3"/>
        <v>87.111111111111114</v>
      </c>
    </row>
    <row r="29" spans="1:19" x14ac:dyDescent="0.25">
      <c r="B29" s="1" t="s">
        <v>46</v>
      </c>
      <c r="E29" s="15">
        <f>AVERAGE(E6,E7,E10,E13,E14,E18,E19,E22)</f>
        <v>19.900000000000002</v>
      </c>
      <c r="F29" s="16">
        <f t="shared" ref="F29:Q29" si="4">AVERAGE(F6,F7,F10,F13,F14,F18,F19,F22)</f>
        <v>316.5</v>
      </c>
      <c r="G29" s="17">
        <f t="shared" si="4"/>
        <v>6.8474999999999993</v>
      </c>
      <c r="H29" s="16">
        <f t="shared" si="4"/>
        <v>76.25</v>
      </c>
      <c r="I29" s="16">
        <f t="shared" si="4"/>
        <v>16.5</v>
      </c>
      <c r="J29" s="17">
        <f t="shared" si="4"/>
        <v>7.8250000000000002</v>
      </c>
      <c r="K29" s="15">
        <f t="shared" si="4"/>
        <v>1.6499999999997443</v>
      </c>
      <c r="L29" s="17">
        <f t="shared" si="4"/>
        <v>0.38374533333333338</v>
      </c>
      <c r="M29" s="17">
        <f t="shared" si="4"/>
        <v>0.235125</v>
      </c>
      <c r="N29" s="15">
        <f t="shared" si="4"/>
        <v>24.417549999999999</v>
      </c>
      <c r="O29" s="15">
        <f t="shared" si="4"/>
        <v>2.1214875000000002</v>
      </c>
      <c r="P29" s="16">
        <f t="shared" si="4"/>
        <v>75.958438886216655</v>
      </c>
      <c r="Q29" s="15">
        <f t="shared" si="4"/>
        <v>80.625</v>
      </c>
    </row>
    <row r="30" spans="1:19" x14ac:dyDescent="0.25">
      <c r="B30" s="1" t="s">
        <v>47</v>
      </c>
      <c r="E30" s="15">
        <f>AVERAGE(E11,E12,E16,E15,E21,E25)</f>
        <v>19.083333333333332</v>
      </c>
      <c r="F30" s="16">
        <f t="shared" ref="F30:Q30" si="5">AVERAGE(F11,F12,F16,F15,F21,F25)</f>
        <v>4459.333333333333</v>
      </c>
      <c r="G30" s="17">
        <f t="shared" si="5"/>
        <v>8.1466666666666665</v>
      </c>
      <c r="H30" s="16">
        <f t="shared" si="5"/>
        <v>88.166666666666671</v>
      </c>
      <c r="I30" s="16">
        <f t="shared" si="5"/>
        <v>44.166666666666664</v>
      </c>
      <c r="J30" s="17">
        <f t="shared" si="5"/>
        <v>7.6966666666666663</v>
      </c>
      <c r="K30" s="15">
        <f t="shared" si="5"/>
        <v>9.6396396396399151</v>
      </c>
      <c r="L30" s="17">
        <f t="shared" si="5"/>
        <v>0.76129365765765755</v>
      </c>
      <c r="M30" s="17">
        <f t="shared" si="5"/>
        <v>1.1055000000000001</v>
      </c>
      <c r="N30" s="15">
        <f t="shared" si="5"/>
        <v>29.463566666666669</v>
      </c>
      <c r="O30" s="15">
        <f t="shared" si="5"/>
        <v>4.7398999999999996</v>
      </c>
      <c r="P30" s="16">
        <f t="shared" si="5"/>
        <v>35.007055338471972</v>
      </c>
      <c r="Q30" s="15">
        <f t="shared" si="5"/>
        <v>27.666666666666668</v>
      </c>
    </row>
    <row r="32" spans="1:19" x14ac:dyDescent="0.25">
      <c r="B32" s="6" t="s">
        <v>48</v>
      </c>
      <c r="C32" s="6"/>
      <c r="D32" s="6"/>
      <c r="F32" s="6" t="s">
        <v>49</v>
      </c>
      <c r="G32" s="6"/>
      <c r="H32" s="6"/>
    </row>
    <row r="33" spans="2:8" x14ac:dyDescent="0.25">
      <c r="B33" s="6" t="s">
        <v>50</v>
      </c>
      <c r="C33" s="6"/>
      <c r="D33" s="6"/>
      <c r="E33" s="6"/>
      <c r="F33" s="6" t="s">
        <v>51</v>
      </c>
      <c r="G33" s="6"/>
      <c r="H33" s="6"/>
    </row>
    <row r="34" spans="2:8" x14ac:dyDescent="0.25">
      <c r="B34" s="6" t="s">
        <v>52</v>
      </c>
      <c r="C34" s="6"/>
      <c r="D34" s="6"/>
      <c r="E34" s="6"/>
      <c r="F34" s="6" t="s">
        <v>53</v>
      </c>
      <c r="G34" s="6"/>
      <c r="H34" s="6"/>
    </row>
    <row r="35" spans="2:8" x14ac:dyDescent="0.25">
      <c r="B35" s="6" t="s">
        <v>54</v>
      </c>
      <c r="C35" s="6"/>
      <c r="D35" s="6"/>
      <c r="E35" s="6"/>
      <c r="F35" s="6" t="s">
        <v>55</v>
      </c>
      <c r="G35" s="6"/>
      <c r="H35" s="6"/>
    </row>
    <row r="36" spans="2:8" x14ac:dyDescent="0.25">
      <c r="B36" s="6" t="s">
        <v>56</v>
      </c>
      <c r="C36" s="6"/>
      <c r="D36" s="6"/>
      <c r="E36" s="6"/>
      <c r="F36" s="6" t="s">
        <v>57</v>
      </c>
      <c r="G36" s="6"/>
      <c r="H36" s="6"/>
    </row>
    <row r="37" spans="2:8" x14ac:dyDescent="0.25">
      <c r="B37" s="6" t="s">
        <v>58</v>
      </c>
      <c r="C37" s="6"/>
      <c r="D37" s="6"/>
      <c r="E37" s="6"/>
      <c r="F37" s="6" t="s">
        <v>59</v>
      </c>
      <c r="G37" s="6"/>
      <c r="H3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2021 Summary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Reinsel, Madeline</dc:creator>
  <cp:lastModifiedBy>Reinsel, Madeline</cp:lastModifiedBy>
  <dcterms:created xsi:type="dcterms:W3CDTF">2021-11-12T20:36:51Z</dcterms:created>
  <dcterms:modified xsi:type="dcterms:W3CDTF">2021-11-12T20:37:31Z</dcterms:modified>
</cp:coreProperties>
</file>