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100"/>
  </bookViews>
  <sheets>
    <sheet name="Final 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27" i="1" s="1"/>
  <c r="P6" i="1"/>
  <c r="P5" i="1"/>
  <c r="P4" i="1"/>
  <c r="P3" i="1"/>
  <c r="P28" i="1" s="1"/>
  <c r="P29" i="1" l="1"/>
</calcChain>
</file>

<file path=xl/sharedStrings.xml><?xml version="1.0" encoding="utf-8"?>
<sst xmlns="http://schemas.openxmlformats.org/spreadsheetml/2006/main" count="82" uniqueCount="60">
  <si>
    <t>College Creek Alliance Water Quality Survey, April 2021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</si>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</sst>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115" zoomScaleNormal="115" workbookViewId="0">
      <selection activeCell="A26" sqref="A26:XFD26"/>
    </sheetView>
  </sheetViews>
  <sheetFormatPr defaultColWidth="8.85546875" defaultRowHeight="15" x14ac:dyDescent="0.25"/>
  <cols>
    <col min="2" max="2" width="19.42578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3" t="s">
        <v>17</v>
      </c>
    </row>
    <row r="3" spans="1:19" x14ac:dyDescent="0.25">
      <c r="A3" s="5">
        <v>1</v>
      </c>
      <c r="B3" s="6" t="s">
        <v>18</v>
      </c>
      <c r="C3" s="6" t="s">
        <v>19</v>
      </c>
      <c r="D3" s="7">
        <v>44307</v>
      </c>
      <c r="E3" s="8">
        <v>14.4</v>
      </c>
      <c r="F3" s="9">
        <v>427</v>
      </c>
      <c r="G3" s="10">
        <v>9.35</v>
      </c>
      <c r="H3" s="9">
        <v>91.4</v>
      </c>
      <c r="I3" s="9">
        <v>0</v>
      </c>
      <c r="J3" s="10">
        <v>7.15</v>
      </c>
      <c r="K3" s="11">
        <v>3.1999999999996476</v>
      </c>
      <c r="L3" s="12">
        <v>0.34060000000000001</v>
      </c>
      <c r="M3" s="12">
        <v>0.2525</v>
      </c>
      <c r="N3" s="11">
        <v>13.3514</v>
      </c>
      <c r="O3" s="11">
        <v>2.3985000000000003</v>
      </c>
      <c r="P3" s="13">
        <f>(N3+O3)/M3</f>
        <v>62.375841584158415</v>
      </c>
      <c r="Q3" s="9">
        <v>120</v>
      </c>
      <c r="R3" s="9"/>
      <c r="S3" s="9"/>
    </row>
    <row r="4" spans="1:19" x14ac:dyDescent="0.25">
      <c r="A4" s="5">
        <v>2</v>
      </c>
      <c r="B4" s="6" t="s">
        <v>20</v>
      </c>
      <c r="C4" s="6" t="s">
        <v>19</v>
      </c>
      <c r="D4" s="7">
        <v>44307</v>
      </c>
      <c r="E4" s="8">
        <v>14.2</v>
      </c>
      <c r="F4" s="9">
        <v>439</v>
      </c>
      <c r="G4" s="10">
        <v>9.25</v>
      </c>
      <c r="H4" s="9">
        <v>89.8</v>
      </c>
      <c r="I4" s="9">
        <v>33</v>
      </c>
      <c r="J4" s="10">
        <v>7.1</v>
      </c>
      <c r="K4" s="11">
        <v>2.4999999999999467</v>
      </c>
      <c r="L4" s="12">
        <v>0.34584000000000004</v>
      </c>
      <c r="M4" s="12">
        <v>5.0500000000000003E-2</v>
      </c>
      <c r="N4" s="11">
        <v>9.7503999999999991</v>
      </c>
      <c r="O4" s="11">
        <v>2.7495000000000003</v>
      </c>
      <c r="P4" s="13">
        <f t="shared" ref="P4:P26" si="0">(N4+O4)/M4</f>
        <v>247.52277227722772</v>
      </c>
      <c r="Q4" s="9">
        <v>120</v>
      </c>
      <c r="R4" s="9"/>
      <c r="S4" s="9"/>
    </row>
    <row r="5" spans="1:19" x14ac:dyDescent="0.25">
      <c r="A5" s="5">
        <v>3</v>
      </c>
      <c r="B5" s="6" t="s">
        <v>21</v>
      </c>
      <c r="C5" s="6" t="s">
        <v>19</v>
      </c>
      <c r="D5" s="7">
        <v>44307</v>
      </c>
      <c r="E5" s="8">
        <v>15.8</v>
      </c>
      <c r="F5" s="9">
        <v>634</v>
      </c>
      <c r="G5" s="14">
        <v>7.51</v>
      </c>
      <c r="H5" s="9">
        <v>74.900000000000006</v>
      </c>
      <c r="I5" s="9">
        <v>33</v>
      </c>
      <c r="J5" s="10">
        <v>7.05</v>
      </c>
      <c r="K5" s="11">
        <v>4.5999999999999375</v>
      </c>
      <c r="L5" s="12">
        <v>0.69377600000000006</v>
      </c>
      <c r="M5" s="12">
        <v>0.20200000000000001</v>
      </c>
      <c r="N5" s="11">
        <v>6.2047999999999996</v>
      </c>
      <c r="O5" s="11">
        <v>1.5795000000000001</v>
      </c>
      <c r="P5" s="13">
        <f t="shared" si="0"/>
        <v>38.536138613861382</v>
      </c>
      <c r="Q5" s="9">
        <v>46</v>
      </c>
      <c r="R5" s="9"/>
      <c r="S5" s="9"/>
    </row>
    <row r="6" spans="1:19" x14ac:dyDescent="0.25">
      <c r="A6" s="5">
        <v>4</v>
      </c>
      <c r="B6" s="6" t="s">
        <v>22</v>
      </c>
      <c r="C6" s="6" t="s">
        <v>23</v>
      </c>
      <c r="D6" s="7">
        <v>44307</v>
      </c>
      <c r="E6" s="8">
        <v>17.3</v>
      </c>
      <c r="F6" s="9">
        <v>352</v>
      </c>
      <c r="G6" s="10">
        <v>10.27</v>
      </c>
      <c r="H6" s="9">
        <v>107</v>
      </c>
      <c r="I6" s="9">
        <v>0</v>
      </c>
      <c r="J6" s="10">
        <v>7.22</v>
      </c>
      <c r="K6" s="11">
        <v>2.2999999999999687</v>
      </c>
      <c r="L6" s="12">
        <v>0.24942400000000001</v>
      </c>
      <c r="M6" s="12">
        <v>5.0500000000000003E-2</v>
      </c>
      <c r="N6" s="11">
        <v>0.60939999999999994</v>
      </c>
      <c r="O6" s="11">
        <v>1.4040000000000001</v>
      </c>
      <c r="P6" s="13">
        <f t="shared" si="0"/>
        <v>39.869306930693064</v>
      </c>
      <c r="Q6" s="9">
        <v>120</v>
      </c>
      <c r="R6" s="9"/>
      <c r="S6" s="9"/>
    </row>
    <row r="7" spans="1:19" x14ac:dyDescent="0.25">
      <c r="A7" s="5">
        <v>5</v>
      </c>
      <c r="B7" s="6" t="s">
        <v>24</v>
      </c>
      <c r="C7" s="6" t="s">
        <v>23</v>
      </c>
      <c r="D7" s="7">
        <v>44307</v>
      </c>
      <c r="E7" s="8">
        <v>21.5</v>
      </c>
      <c r="F7" s="9">
        <v>241</v>
      </c>
      <c r="G7" s="10">
        <v>7.25</v>
      </c>
      <c r="H7" s="9">
        <v>81.900000000000006</v>
      </c>
      <c r="I7" s="9">
        <v>0</v>
      </c>
      <c r="J7" s="10">
        <v>7.46</v>
      </c>
      <c r="K7" s="11">
        <v>7.499999999999174</v>
      </c>
      <c r="L7" s="12">
        <v>0.62094000000000005</v>
      </c>
      <c r="M7" s="12">
        <v>0.505</v>
      </c>
      <c r="N7" s="11">
        <v>3.0469999999999997</v>
      </c>
      <c r="O7" s="11">
        <v>2.0475000000000003</v>
      </c>
      <c r="P7" s="13">
        <f t="shared" si="0"/>
        <v>10.088118811881188</v>
      </c>
      <c r="Q7" s="9">
        <v>51</v>
      </c>
      <c r="R7" s="9"/>
      <c r="S7" s="9"/>
    </row>
    <row r="8" spans="1:19" x14ac:dyDescent="0.25">
      <c r="A8" s="5">
        <v>6</v>
      </c>
      <c r="B8" s="6" t="s">
        <v>25</v>
      </c>
      <c r="C8" s="6" t="s">
        <v>19</v>
      </c>
      <c r="D8" s="7">
        <v>44307</v>
      </c>
      <c r="E8" s="8">
        <v>15.5</v>
      </c>
      <c r="F8" s="9">
        <v>480</v>
      </c>
      <c r="G8" s="10">
        <v>9.09</v>
      </c>
      <c r="H8" s="9">
        <v>91.7</v>
      </c>
      <c r="I8" s="9">
        <v>33</v>
      </c>
      <c r="J8" s="10">
        <v>7.09</v>
      </c>
      <c r="K8" s="11">
        <v>1.7999999999993577</v>
      </c>
      <c r="L8" s="12">
        <v>0.58897600000000006</v>
      </c>
      <c r="M8" s="12">
        <v>0.55549999999999999</v>
      </c>
      <c r="N8" s="11">
        <v>9.5288000000000004</v>
      </c>
      <c r="O8" s="11">
        <v>1.8720000000000001</v>
      </c>
      <c r="P8" s="13">
        <f t="shared" si="0"/>
        <v>20.523492349234925</v>
      </c>
      <c r="Q8" s="9">
        <v>120</v>
      </c>
      <c r="R8" s="9"/>
      <c r="S8" s="9"/>
    </row>
    <row r="9" spans="1:19" x14ac:dyDescent="0.25">
      <c r="A9" s="5">
        <v>7</v>
      </c>
      <c r="B9" s="6" t="s">
        <v>26</v>
      </c>
      <c r="C9" s="6" t="s">
        <v>19</v>
      </c>
      <c r="D9" s="7">
        <v>44307</v>
      </c>
      <c r="E9" s="8">
        <v>15.4</v>
      </c>
      <c r="F9" s="9">
        <v>928</v>
      </c>
      <c r="G9" s="10">
        <v>5.5</v>
      </c>
      <c r="H9" s="9">
        <v>55.3</v>
      </c>
      <c r="I9" s="9">
        <v>0</v>
      </c>
      <c r="J9" s="10">
        <v>6.84</v>
      </c>
      <c r="K9" s="11">
        <v>6.1999999999997613</v>
      </c>
      <c r="L9" s="12">
        <v>0.62251200000000007</v>
      </c>
      <c r="M9" s="12">
        <v>0.10100000000000001</v>
      </c>
      <c r="N9" s="11">
        <v>20.276399999999999</v>
      </c>
      <c r="O9" s="11">
        <v>3.5685000000000002</v>
      </c>
      <c r="P9" s="13">
        <f t="shared" si="0"/>
        <v>236.08811881188117</v>
      </c>
      <c r="Q9" s="9">
        <v>35</v>
      </c>
      <c r="R9" s="9"/>
      <c r="S9" s="9"/>
    </row>
    <row r="10" spans="1:19" x14ac:dyDescent="0.25">
      <c r="A10" s="5">
        <v>8</v>
      </c>
      <c r="B10" s="6" t="s">
        <v>27</v>
      </c>
      <c r="C10" s="6" t="s">
        <v>23</v>
      </c>
      <c r="D10" s="7">
        <v>44307</v>
      </c>
      <c r="E10" s="8">
        <v>21.4</v>
      </c>
      <c r="F10" s="9">
        <v>269</v>
      </c>
      <c r="G10" s="10">
        <v>9</v>
      </c>
      <c r="H10" s="9">
        <v>102</v>
      </c>
      <c r="I10" s="9">
        <v>0</v>
      </c>
      <c r="J10" s="10">
        <v>7.38</v>
      </c>
      <c r="K10" s="11">
        <v>5.1000000000005485</v>
      </c>
      <c r="L10" s="12">
        <v>0.37204000000000004</v>
      </c>
      <c r="M10" s="12">
        <v>0.20200000000000001</v>
      </c>
      <c r="N10" s="11">
        <v>0.99719999999999998</v>
      </c>
      <c r="O10" s="11">
        <v>1.5210000000000001</v>
      </c>
      <c r="P10" s="13">
        <f t="shared" si="0"/>
        <v>12.466336633663367</v>
      </c>
      <c r="Q10" s="9">
        <v>101</v>
      </c>
      <c r="R10" s="9"/>
      <c r="S10" s="9"/>
    </row>
    <row r="11" spans="1:19" x14ac:dyDescent="0.25">
      <c r="A11" s="5">
        <v>9</v>
      </c>
      <c r="B11" s="6" t="s">
        <v>28</v>
      </c>
      <c r="C11" s="6" t="s">
        <v>29</v>
      </c>
      <c r="D11" s="7">
        <v>44307</v>
      </c>
      <c r="E11" s="8">
        <v>20.2</v>
      </c>
      <c r="F11" s="9">
        <v>735</v>
      </c>
      <c r="G11" s="10">
        <v>8.4</v>
      </c>
      <c r="H11" s="9">
        <v>92</v>
      </c>
      <c r="I11" s="9">
        <v>0</v>
      </c>
      <c r="J11" s="10">
        <v>7.41</v>
      </c>
      <c r="K11" s="11">
        <v>104.0000000000004</v>
      </c>
      <c r="L11" s="12">
        <v>4.1710400000000005</v>
      </c>
      <c r="M11" s="12">
        <v>2.2725</v>
      </c>
      <c r="N11" s="11">
        <v>0.88639999999999997</v>
      </c>
      <c r="O11" s="11">
        <v>3.0420000000000003</v>
      </c>
      <c r="P11" s="13">
        <f t="shared" si="0"/>
        <v>1.7286688668866887</v>
      </c>
      <c r="Q11" s="9">
        <v>13</v>
      </c>
      <c r="R11" s="9"/>
      <c r="S11" s="9"/>
    </row>
    <row r="12" spans="1:19" x14ac:dyDescent="0.25">
      <c r="A12" s="5">
        <v>10</v>
      </c>
      <c r="B12" s="6" t="s">
        <v>30</v>
      </c>
      <c r="C12" s="6" t="s">
        <v>29</v>
      </c>
      <c r="D12" s="7">
        <v>44307</v>
      </c>
      <c r="E12" s="8">
        <v>20.9</v>
      </c>
      <c r="F12" s="9">
        <v>1231</v>
      </c>
      <c r="G12" s="10">
        <v>8.86</v>
      </c>
      <c r="H12" s="9">
        <v>97.7</v>
      </c>
      <c r="I12" s="9">
        <v>0</v>
      </c>
      <c r="J12" s="10">
        <v>7.46</v>
      </c>
      <c r="K12" s="11">
        <v>20.333333333333314</v>
      </c>
      <c r="L12" s="12">
        <v>1.4392533333333333</v>
      </c>
      <c r="M12" s="12">
        <v>0.35350000000000004</v>
      </c>
      <c r="N12" s="11">
        <v>0.60939999999999994</v>
      </c>
      <c r="O12" s="11">
        <v>2.6325000000000003</v>
      </c>
      <c r="P12" s="13">
        <f t="shared" si="0"/>
        <v>9.1708628005657697</v>
      </c>
      <c r="Q12" s="9">
        <v>30</v>
      </c>
      <c r="R12" s="9"/>
      <c r="S12" s="9"/>
    </row>
    <row r="13" spans="1:19" x14ac:dyDescent="0.25">
      <c r="A13" s="5">
        <v>11</v>
      </c>
      <c r="B13" s="6" t="s">
        <v>31</v>
      </c>
      <c r="C13" s="6" t="s">
        <v>23</v>
      </c>
      <c r="D13" s="7">
        <v>44307</v>
      </c>
      <c r="E13" s="8">
        <v>18.899999999999999</v>
      </c>
      <c r="F13" s="9">
        <v>314</v>
      </c>
      <c r="G13" s="10">
        <v>9.34</v>
      </c>
      <c r="H13" s="9">
        <v>101</v>
      </c>
      <c r="I13" s="9">
        <v>0</v>
      </c>
      <c r="J13" s="10">
        <v>7.32</v>
      </c>
      <c r="K13" s="11">
        <v>2.666666666666373</v>
      </c>
      <c r="L13" s="12">
        <v>0.31440000000000001</v>
      </c>
      <c r="M13" s="12">
        <v>5.0500000000000003E-2</v>
      </c>
      <c r="N13" s="11">
        <v>0.55399999999999994</v>
      </c>
      <c r="O13" s="11">
        <v>0.29250000000000004</v>
      </c>
      <c r="P13" s="13">
        <f t="shared" si="0"/>
        <v>16.762376237623762</v>
      </c>
      <c r="Q13" s="9">
        <v>120</v>
      </c>
      <c r="R13" s="9"/>
      <c r="S13" s="9"/>
    </row>
    <row r="14" spans="1:19" x14ac:dyDescent="0.25">
      <c r="A14" s="5">
        <v>12</v>
      </c>
      <c r="B14" s="6" t="s">
        <v>32</v>
      </c>
      <c r="C14" s="6" t="s">
        <v>23</v>
      </c>
      <c r="D14" s="7">
        <v>44307</v>
      </c>
      <c r="E14" s="8">
        <v>19.600000000000001</v>
      </c>
      <c r="F14" s="9">
        <v>275</v>
      </c>
      <c r="G14" s="10">
        <v>10.89</v>
      </c>
      <c r="H14" s="9">
        <v>120</v>
      </c>
      <c r="I14" s="9">
        <v>0</v>
      </c>
      <c r="J14" s="10">
        <v>7.28</v>
      </c>
      <c r="K14" s="11">
        <v>1.1999999999998678</v>
      </c>
      <c r="L14" s="12">
        <v>0.22112799999999999</v>
      </c>
      <c r="M14" s="12">
        <v>5.0500000000000003E-2</v>
      </c>
      <c r="N14" s="11">
        <v>0.38779999999999998</v>
      </c>
      <c r="O14" s="11">
        <v>0</v>
      </c>
      <c r="P14" s="13">
        <f t="shared" si="0"/>
        <v>7.679207920792078</v>
      </c>
      <c r="Q14" s="9">
        <v>120</v>
      </c>
      <c r="R14" s="9"/>
      <c r="S14" s="9"/>
    </row>
    <row r="15" spans="1:19" x14ac:dyDescent="0.25">
      <c r="A15" s="5">
        <v>13</v>
      </c>
      <c r="B15" s="6" t="s">
        <v>33</v>
      </c>
      <c r="C15" s="6" t="s">
        <v>29</v>
      </c>
      <c r="D15" s="7">
        <v>44307</v>
      </c>
      <c r="E15" s="8">
        <v>20.399999999999999</v>
      </c>
      <c r="F15" s="9">
        <v>696</v>
      </c>
      <c r="G15" s="10">
        <v>7.92</v>
      </c>
      <c r="H15" s="9">
        <v>88.3</v>
      </c>
      <c r="I15" s="9">
        <v>0</v>
      </c>
      <c r="J15" s="10">
        <v>7.23</v>
      </c>
      <c r="K15" s="11">
        <v>31.500000000002082</v>
      </c>
      <c r="L15" s="12">
        <v>1.7868400000000002</v>
      </c>
      <c r="M15" s="12">
        <v>0.45450000000000002</v>
      </c>
      <c r="N15" s="11">
        <v>0.60939999999999994</v>
      </c>
      <c r="O15" s="11">
        <v>0.70200000000000007</v>
      </c>
      <c r="P15" s="13">
        <f t="shared" si="0"/>
        <v>2.8853685368536852</v>
      </c>
      <c r="Q15" s="9">
        <v>20</v>
      </c>
      <c r="R15" s="9"/>
      <c r="S15" s="9"/>
    </row>
    <row r="16" spans="1:19" x14ac:dyDescent="0.25">
      <c r="A16" s="5">
        <v>14</v>
      </c>
      <c r="B16" s="6" t="s">
        <v>34</v>
      </c>
      <c r="C16" s="6" t="s">
        <v>29</v>
      </c>
      <c r="D16" s="7">
        <v>44307</v>
      </c>
      <c r="E16" s="8">
        <v>21</v>
      </c>
      <c r="F16" s="9">
        <v>673</v>
      </c>
      <c r="G16" s="10">
        <v>7.53</v>
      </c>
      <c r="H16" s="9">
        <v>82</v>
      </c>
      <c r="I16" s="9">
        <v>0</v>
      </c>
      <c r="J16" s="10">
        <v>7.17</v>
      </c>
      <c r="K16" s="11">
        <v>21.20000000000033</v>
      </c>
      <c r="L16" s="12">
        <v>1.8822080000000001</v>
      </c>
      <c r="M16" s="12">
        <v>0.85850000000000004</v>
      </c>
      <c r="N16" s="11">
        <v>1.385</v>
      </c>
      <c r="O16" s="11">
        <v>0.46800000000000003</v>
      </c>
      <c r="P16" s="13">
        <f t="shared" si="0"/>
        <v>2.1584158415841581</v>
      </c>
      <c r="Q16" s="9">
        <v>20</v>
      </c>
      <c r="R16" s="9"/>
      <c r="S16" s="9"/>
    </row>
    <row r="17" spans="1:19" x14ac:dyDescent="0.25">
      <c r="A17" s="5">
        <v>15</v>
      </c>
      <c r="B17" s="6" t="s">
        <v>35</v>
      </c>
      <c r="C17" s="6" t="s">
        <v>19</v>
      </c>
      <c r="D17" s="7">
        <v>44307</v>
      </c>
      <c r="E17" s="8">
        <v>15.5</v>
      </c>
      <c r="F17" s="9">
        <v>739</v>
      </c>
      <c r="G17" s="10">
        <v>9.93</v>
      </c>
      <c r="H17" s="9">
        <v>99.7</v>
      </c>
      <c r="I17" s="9">
        <v>33</v>
      </c>
      <c r="J17" s="10">
        <v>6.98</v>
      </c>
      <c r="K17" s="11">
        <v>3.4999999999998366</v>
      </c>
      <c r="L17" s="12">
        <v>0.360512</v>
      </c>
      <c r="M17" s="12">
        <v>0.20200000000000001</v>
      </c>
      <c r="N17" s="11">
        <v>3.1577999999999999</v>
      </c>
      <c r="O17" s="11">
        <v>0.23400000000000001</v>
      </c>
      <c r="P17" s="13">
        <f t="shared" si="0"/>
        <v>16.791089108910889</v>
      </c>
      <c r="Q17" s="9">
        <v>120</v>
      </c>
      <c r="R17" s="9"/>
      <c r="S17" s="9"/>
    </row>
    <row r="18" spans="1:19" x14ac:dyDescent="0.25">
      <c r="A18" s="5">
        <v>16</v>
      </c>
      <c r="B18" s="6" t="s">
        <v>36</v>
      </c>
      <c r="C18" s="6" t="s">
        <v>23</v>
      </c>
      <c r="D18" s="7">
        <v>44307</v>
      </c>
      <c r="E18" s="8">
        <v>18.899999999999999</v>
      </c>
      <c r="F18" s="9">
        <v>642</v>
      </c>
      <c r="G18" s="10">
        <v>9.23</v>
      </c>
      <c r="H18" s="9">
        <v>99.6</v>
      </c>
      <c r="I18" s="9">
        <v>0</v>
      </c>
      <c r="J18" s="10">
        <v>7.25</v>
      </c>
      <c r="K18" s="11">
        <v>6.9999999999996732</v>
      </c>
      <c r="L18" s="12">
        <v>0.68329600000000001</v>
      </c>
      <c r="M18" s="12">
        <v>0.2525</v>
      </c>
      <c r="N18" s="11">
        <v>2.1606000000000001</v>
      </c>
      <c r="O18" s="11">
        <v>1.2285000000000001</v>
      </c>
      <c r="P18" s="13">
        <f t="shared" si="0"/>
        <v>13.422178217821783</v>
      </c>
      <c r="Q18" s="9">
        <v>45</v>
      </c>
      <c r="R18" s="9"/>
      <c r="S18" s="9"/>
    </row>
    <row r="19" spans="1:19" x14ac:dyDescent="0.25">
      <c r="A19" s="5">
        <v>17</v>
      </c>
      <c r="B19" s="6" t="s">
        <v>37</v>
      </c>
      <c r="C19" s="6" t="s">
        <v>23</v>
      </c>
      <c r="D19" s="7">
        <v>44307</v>
      </c>
      <c r="E19" s="8">
        <v>17.5</v>
      </c>
      <c r="F19" s="9">
        <v>409</v>
      </c>
      <c r="G19" s="10">
        <v>10.64</v>
      </c>
      <c r="H19" s="9">
        <v>111</v>
      </c>
      <c r="I19" s="9">
        <v>0</v>
      </c>
      <c r="J19" s="10">
        <v>7.27</v>
      </c>
      <c r="K19" s="11">
        <v>5.3999999999998494</v>
      </c>
      <c r="L19" s="12">
        <v>0.53028800000000009</v>
      </c>
      <c r="M19" s="12">
        <v>0.2525</v>
      </c>
      <c r="N19" s="11">
        <v>0.72019999999999995</v>
      </c>
      <c r="O19" s="11">
        <v>0.46800000000000003</v>
      </c>
      <c r="P19" s="13">
        <f t="shared" si="0"/>
        <v>4.7057425742574255</v>
      </c>
      <c r="Q19" s="9">
        <v>57</v>
      </c>
      <c r="R19" s="9"/>
      <c r="S19" s="9"/>
    </row>
    <row r="20" spans="1:19" x14ac:dyDescent="0.25">
      <c r="A20" s="5">
        <v>18</v>
      </c>
      <c r="B20" s="6" t="s">
        <v>38</v>
      </c>
      <c r="C20" s="6" t="s">
        <v>19</v>
      </c>
      <c r="D20" s="7">
        <v>44307</v>
      </c>
      <c r="E20" s="8">
        <v>18.7</v>
      </c>
      <c r="F20" s="9">
        <v>702</v>
      </c>
      <c r="G20" s="10">
        <v>8.93</v>
      </c>
      <c r="H20" s="9">
        <v>98.9</v>
      </c>
      <c r="I20" s="9">
        <v>33</v>
      </c>
      <c r="J20" s="10">
        <v>7.16</v>
      </c>
      <c r="K20" s="11">
        <v>5.5999999999993832</v>
      </c>
      <c r="L20" s="12">
        <v>0.67700800000000005</v>
      </c>
      <c r="M20" s="12">
        <v>0.70700000000000007</v>
      </c>
      <c r="N20" s="11">
        <v>1.3295999999999999</v>
      </c>
      <c r="O20" s="11">
        <v>1.8135000000000001</v>
      </c>
      <c r="P20" s="13">
        <f t="shared" si="0"/>
        <v>4.4456859971711449</v>
      </c>
      <c r="Q20" s="9">
        <v>39</v>
      </c>
      <c r="R20" s="9"/>
      <c r="S20" s="9"/>
    </row>
    <row r="21" spans="1:19" x14ac:dyDescent="0.25">
      <c r="A21" s="5">
        <v>19</v>
      </c>
      <c r="B21" s="6" t="s">
        <v>39</v>
      </c>
      <c r="C21" s="6" t="s">
        <v>29</v>
      </c>
      <c r="D21" s="7">
        <v>44307</v>
      </c>
      <c r="E21" s="8">
        <v>20.6</v>
      </c>
      <c r="F21" s="9">
        <v>483</v>
      </c>
      <c r="G21" s="10">
        <v>7.31</v>
      </c>
      <c r="H21" s="9">
        <v>81.3</v>
      </c>
      <c r="I21" s="9">
        <v>0</v>
      </c>
      <c r="J21" s="10">
        <v>7.29</v>
      </c>
      <c r="K21" s="11">
        <v>25.600000000000733</v>
      </c>
      <c r="L21" s="12">
        <v>1.5720000000000003</v>
      </c>
      <c r="M21" s="12">
        <v>0.70700000000000007</v>
      </c>
      <c r="N21" s="11">
        <v>2.1052</v>
      </c>
      <c r="O21" s="11">
        <v>1.9305000000000001</v>
      </c>
      <c r="P21" s="13">
        <f t="shared" si="0"/>
        <v>5.7082036775106078</v>
      </c>
      <c r="Q21" s="9">
        <v>24</v>
      </c>
      <c r="R21" s="9"/>
      <c r="S21" s="9"/>
    </row>
    <row r="22" spans="1:19" x14ac:dyDescent="0.25">
      <c r="A22" s="5">
        <v>20</v>
      </c>
      <c r="B22" s="6" t="s">
        <v>40</v>
      </c>
      <c r="C22" s="6" t="s">
        <v>23</v>
      </c>
      <c r="D22" s="7">
        <v>44307</v>
      </c>
      <c r="E22" s="8">
        <v>20.5</v>
      </c>
      <c r="F22" s="9">
        <v>391</v>
      </c>
      <c r="G22" s="10">
        <v>11.03</v>
      </c>
      <c r="H22" s="9">
        <v>122</v>
      </c>
      <c r="I22" s="9">
        <v>0</v>
      </c>
      <c r="J22" s="10">
        <v>7.28</v>
      </c>
      <c r="K22" s="11">
        <v>3.1999999999996476</v>
      </c>
      <c r="L22" s="12">
        <v>0.47369600000000006</v>
      </c>
      <c r="M22" s="12">
        <v>0.10100000000000001</v>
      </c>
      <c r="N22" s="11">
        <v>0.66479999999999995</v>
      </c>
      <c r="O22" s="11">
        <v>3.9780000000000002</v>
      </c>
      <c r="P22" s="13">
        <f t="shared" si="0"/>
        <v>45.968316831683168</v>
      </c>
      <c r="Q22" s="9">
        <v>120</v>
      </c>
      <c r="R22" s="9"/>
      <c r="S22" s="9"/>
    </row>
    <row r="23" spans="1:19" x14ac:dyDescent="0.25">
      <c r="A23" s="5">
        <v>21</v>
      </c>
      <c r="B23" s="6" t="s">
        <v>41</v>
      </c>
      <c r="C23" s="6" t="s">
        <v>19</v>
      </c>
      <c r="D23" s="7">
        <v>44307</v>
      </c>
      <c r="E23" s="8">
        <v>16.5</v>
      </c>
      <c r="F23" s="9">
        <v>167</v>
      </c>
      <c r="G23" s="10">
        <v>9.2200000000000006</v>
      </c>
      <c r="H23" s="9">
        <v>92.1</v>
      </c>
      <c r="I23" s="9">
        <v>0</v>
      </c>
      <c r="J23" s="10">
        <v>7.41</v>
      </c>
      <c r="K23" s="11">
        <v>3.8000000000000256</v>
      </c>
      <c r="L23" s="12">
        <v>0.56591999999999998</v>
      </c>
      <c r="M23" s="12">
        <v>0.45450000000000002</v>
      </c>
      <c r="N23" s="11">
        <v>1.8835999999999999</v>
      </c>
      <c r="O23" s="11">
        <v>5.2065000000000001</v>
      </c>
      <c r="P23" s="13">
        <f t="shared" si="0"/>
        <v>15.599779977997798</v>
      </c>
      <c r="Q23" s="9">
        <v>120</v>
      </c>
      <c r="R23" s="9"/>
      <c r="S23" s="9"/>
    </row>
    <row r="24" spans="1:19" x14ac:dyDescent="0.25">
      <c r="A24" s="5">
        <v>22</v>
      </c>
      <c r="B24" s="6" t="s">
        <v>42</v>
      </c>
      <c r="C24" s="6" t="s">
        <v>19</v>
      </c>
      <c r="D24" s="7">
        <v>44307</v>
      </c>
      <c r="E24" s="8">
        <v>14.8</v>
      </c>
      <c r="F24" s="9">
        <v>486</v>
      </c>
      <c r="G24" s="10">
        <v>9.83</v>
      </c>
      <c r="H24" s="9">
        <v>97.5</v>
      </c>
      <c r="I24" s="9">
        <v>0</v>
      </c>
      <c r="J24" s="10">
        <v>7.16</v>
      </c>
      <c r="K24" s="11">
        <v>4.4000000000004036</v>
      </c>
      <c r="L24" s="12">
        <v>0.70006400000000002</v>
      </c>
      <c r="M24" s="12">
        <v>0.20200000000000001</v>
      </c>
      <c r="N24" s="11">
        <v>2.0497999999999998</v>
      </c>
      <c r="O24" s="11">
        <v>1.1115000000000002</v>
      </c>
      <c r="P24" s="13">
        <f t="shared" si="0"/>
        <v>15.649999999999999</v>
      </c>
      <c r="Q24" s="9">
        <v>83</v>
      </c>
      <c r="R24" s="9"/>
      <c r="S24" s="9"/>
    </row>
    <row r="25" spans="1:19" x14ac:dyDescent="0.25">
      <c r="A25" s="5">
        <v>23</v>
      </c>
      <c r="B25" s="6" t="s">
        <v>39</v>
      </c>
      <c r="C25" s="6" t="s">
        <v>29</v>
      </c>
      <c r="D25" s="7">
        <v>44307</v>
      </c>
      <c r="E25" s="8">
        <v>20.6</v>
      </c>
      <c r="F25" s="9">
        <v>499</v>
      </c>
      <c r="G25" s="10">
        <v>6.65</v>
      </c>
      <c r="H25" s="9">
        <v>73.5</v>
      </c>
      <c r="I25" s="9">
        <v>0</v>
      </c>
      <c r="J25" s="10">
        <v>7.23</v>
      </c>
      <c r="K25" s="11">
        <v>12.000000000000455</v>
      </c>
      <c r="L25" s="12">
        <v>1.3540160000000001</v>
      </c>
      <c r="M25" s="12">
        <v>0.2525</v>
      </c>
      <c r="N25" s="11">
        <v>0.55399999999999994</v>
      </c>
      <c r="O25" s="11">
        <v>1.4625000000000001</v>
      </c>
      <c r="P25" s="13">
        <f t="shared" si="0"/>
        <v>7.986138613861387</v>
      </c>
      <c r="Q25" s="9">
        <v>26</v>
      </c>
      <c r="R25" s="9"/>
      <c r="S25" s="9"/>
    </row>
    <row r="26" spans="1:19" x14ac:dyDescent="0.25">
      <c r="A26" s="5">
        <v>24</v>
      </c>
      <c r="B26" s="6" t="s">
        <v>43</v>
      </c>
      <c r="C26" s="6" t="s">
        <v>19</v>
      </c>
      <c r="D26" s="7">
        <v>44307</v>
      </c>
      <c r="E26" s="8">
        <v>23.8</v>
      </c>
      <c r="F26" s="9">
        <v>1566</v>
      </c>
      <c r="G26" s="10">
        <v>7.49</v>
      </c>
      <c r="H26" s="9">
        <v>88.8</v>
      </c>
      <c r="I26" s="9">
        <v>33</v>
      </c>
      <c r="J26" s="10">
        <v>7.67</v>
      </c>
      <c r="K26" s="11">
        <v>10.799999999999699</v>
      </c>
      <c r="L26" s="12">
        <v>0.33221600000000001</v>
      </c>
      <c r="M26" s="12">
        <v>4.9490000000000007</v>
      </c>
      <c r="N26" s="11">
        <v>3.9887999999999999</v>
      </c>
      <c r="O26" s="11">
        <v>0.93600000000000005</v>
      </c>
      <c r="P26" s="13">
        <f t="shared" si="0"/>
        <v>0.99511012325722359</v>
      </c>
      <c r="Q26" s="9">
        <v>120</v>
      </c>
      <c r="R26" s="9"/>
      <c r="S26" s="9"/>
    </row>
    <row r="27" spans="1:19" x14ac:dyDescent="0.25">
      <c r="B27" s="1" t="s">
        <v>44</v>
      </c>
      <c r="D27" s="7"/>
      <c r="E27" s="15">
        <f>AVERAGE(E3:E26)</f>
        <v>18.495833333333334</v>
      </c>
      <c r="F27" s="16">
        <f>AVERAGE(F3:F26)</f>
        <v>574.08333333333337</v>
      </c>
      <c r="G27" s="17">
        <f>AVERAGE(G3:G26)</f>
        <v>8.7675000000000001</v>
      </c>
      <c r="H27" s="16">
        <f>AVERAGE(H3:H26)</f>
        <v>93.308333333333337</v>
      </c>
      <c r="I27" s="17">
        <f t="shared" ref="I27:Q27" si="1">AVERAGE(I3:I26)</f>
        <v>8.25</v>
      </c>
      <c r="J27" s="17">
        <f t="shared" si="1"/>
        <v>7.2441666666666649</v>
      </c>
      <c r="K27" s="15">
        <f t="shared" si="1"/>
        <v>12.308333333333351</v>
      </c>
      <c r="L27" s="17">
        <f t="shared" si="1"/>
        <v>0.87074972222222236</v>
      </c>
      <c r="M27" s="17">
        <f t="shared" si="1"/>
        <v>0.58495833333333336</v>
      </c>
      <c r="N27" s="15">
        <f t="shared" si="1"/>
        <v>3.6171583333333328</v>
      </c>
      <c r="O27" s="15">
        <f t="shared" si="1"/>
        <v>1.7769375000000001</v>
      </c>
      <c r="P27" s="16">
        <f t="shared" si="1"/>
        <v>34.963636305807448</v>
      </c>
      <c r="Q27" s="16">
        <f t="shared" si="1"/>
        <v>74.583333333333329</v>
      </c>
      <c r="R27" s="9"/>
      <c r="S27" s="9"/>
    </row>
    <row r="28" spans="1:19" x14ac:dyDescent="0.25">
      <c r="B28" s="1" t="s">
        <v>45</v>
      </c>
      <c r="E28" s="15">
        <f>AVERAGE(E3,E4,E5,E8,E9,E17,E20,E23,E24)</f>
        <v>15.644444444444446</v>
      </c>
      <c r="F28" s="16">
        <f>AVERAGE(F3,F4,F5,F8,F9,F17,F20,F23,F24)</f>
        <v>555.77777777777783</v>
      </c>
      <c r="G28" s="17">
        <f>AVERAGE(G3,G4,G5,G8,G9,G17,G20,G23,G24)</f>
        <v>8.7344444444444438</v>
      </c>
      <c r="H28" s="16">
        <f t="shared" ref="H28:N28" si="2">AVERAGE(H3,H4,H5,H8,H9,H17,H20,H23,H24)</f>
        <v>87.922222222222231</v>
      </c>
      <c r="I28" s="17">
        <f>AVERAGE(I3,I4,I5,I8,I9,I17,I20,I23,I24)</f>
        <v>18.333333333333332</v>
      </c>
      <c r="J28" s="17">
        <f>AVERAGE(J3,J4,J5,J8,J9,J17,J20,J23,J24)</f>
        <v>7.1044444444444439</v>
      </c>
      <c r="K28" s="15">
        <f t="shared" si="2"/>
        <v>3.955555555555367</v>
      </c>
      <c r="L28" s="17">
        <f t="shared" si="2"/>
        <v>0.54391200000000006</v>
      </c>
      <c r="M28" s="17">
        <f t="shared" si="2"/>
        <v>0.30299999999999999</v>
      </c>
      <c r="N28" s="15">
        <f t="shared" si="2"/>
        <v>7.5036222222222211</v>
      </c>
      <c r="O28" s="15">
        <f>AVERAGE(O3,O4,O5,O8,O9,O17,O20,O23,O24)</f>
        <v>2.2814999999999999</v>
      </c>
      <c r="P28" s="16">
        <f>AVERAGE(P3,P4,P5,P8,P9,P17,P20,P23,P24)</f>
        <v>73.059213191160381</v>
      </c>
      <c r="Q28" s="16">
        <f>AVERAGE(Q3,Q4,Q5,Q8,Q9,Q17,Q20,Q23,Q24)</f>
        <v>89.222222222222229</v>
      </c>
    </row>
    <row r="29" spans="1:19" x14ac:dyDescent="0.25">
      <c r="B29" s="1" t="s">
        <v>46</v>
      </c>
      <c r="E29" s="15">
        <f>AVERAGE(E6,E7,E10,E13,E14,E18,E19,E22)</f>
        <v>19.45</v>
      </c>
      <c r="F29" s="16">
        <f>AVERAGE(F6,F7,F10,F13,F14,F18,F19,F22)</f>
        <v>361.625</v>
      </c>
      <c r="G29" s="17">
        <f t="shared" ref="G29:P29" si="3">AVERAGE(G6,G7,G10,G13,G14,G18,G19,G22)</f>
        <v>9.7062500000000007</v>
      </c>
      <c r="H29" s="16">
        <f>AVERAGE(H6,H7,H10,H13,H14,H18,H19,H22)</f>
        <v>105.5625</v>
      </c>
      <c r="I29" s="17">
        <f t="shared" ref="I29" si="4">AVERAGE(I6,I7,I10,I13,I14,I18,I19,I22)</f>
        <v>0</v>
      </c>
      <c r="J29" s="17">
        <f t="shared" si="3"/>
        <v>7.3074999999999992</v>
      </c>
      <c r="K29" s="15">
        <f t="shared" si="3"/>
        <v>4.295833333333138</v>
      </c>
      <c r="L29" s="17">
        <f t="shared" si="3"/>
        <v>0.43315150000000002</v>
      </c>
      <c r="M29" s="17">
        <f t="shared" si="3"/>
        <v>0.18306249999999999</v>
      </c>
      <c r="N29" s="15">
        <f>AVERAGE(N6,N7,N10,N13,N14,N18,N19,N22)</f>
        <v>1.142625</v>
      </c>
      <c r="O29" s="15">
        <f t="shared" si="3"/>
        <v>1.3674375000000001</v>
      </c>
      <c r="P29" s="16">
        <f t="shared" si="3"/>
        <v>18.870198019801979</v>
      </c>
      <c r="Q29" s="16">
        <f>AVERAGE(Q6,Q7,Q10,Q13,Q14,Q18,Q19,Q22)</f>
        <v>91.75</v>
      </c>
    </row>
    <row r="30" spans="1:19" x14ac:dyDescent="0.25">
      <c r="B30" s="1" t="s">
        <v>47</v>
      </c>
      <c r="E30" s="15">
        <f>AVERAGE(E11,E12,E16,E15,E21,E25)</f>
        <v>20.616666666666664</v>
      </c>
      <c r="F30" s="16">
        <f>AVERAGE(F11,F12,F16,F15,F21,F25)</f>
        <v>719.5</v>
      </c>
      <c r="G30" s="17">
        <f>AVERAGE(G11,G12,G16,G15,G21,G25)</f>
        <v>7.7783333333333333</v>
      </c>
      <c r="H30" s="16">
        <f t="shared" ref="H30:Q30" si="5">AVERAGE(H11,H12,H16,H15,H21,H25)</f>
        <v>85.8</v>
      </c>
      <c r="I30" s="17">
        <f t="shared" si="5"/>
        <v>0</v>
      </c>
      <c r="J30" s="17">
        <f t="shared" si="5"/>
        <v>7.2983333333333347</v>
      </c>
      <c r="K30" s="15">
        <f t="shared" si="5"/>
        <v>35.772222222222887</v>
      </c>
      <c r="L30" s="17">
        <f t="shared" si="5"/>
        <v>2.0342262222222227</v>
      </c>
      <c r="M30" s="17">
        <f t="shared" si="5"/>
        <v>0.81641666666666668</v>
      </c>
      <c r="N30" s="15">
        <f t="shared" si="5"/>
        <v>1.0248999999999999</v>
      </c>
      <c r="O30" s="15">
        <f t="shared" si="5"/>
        <v>1.70625</v>
      </c>
      <c r="P30" s="16">
        <f t="shared" si="5"/>
        <v>4.9396097228770488</v>
      </c>
      <c r="Q30" s="16">
        <f t="shared" si="5"/>
        <v>22.166666666666668</v>
      </c>
    </row>
    <row r="32" spans="1:19" x14ac:dyDescent="0.25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5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5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5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5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5">
      <c r="B37" s="6" t="s">
        <v>58</v>
      </c>
      <c r="C37" s="6"/>
      <c r="D37" s="6"/>
      <c r="E37" s="6"/>
      <c r="F37" s="6" t="s">
        <v>59</v>
      </c>
      <c r="G37" s="6"/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2021-05-14T18:24:14Z</dcterms:created>
  <dcterms:modified xsi:type="dcterms:W3CDTF">2021-05-17T19:03:58Z</dcterms:modified>
</cp:coreProperties>
</file>