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CCA\"/>
    </mc:Choice>
  </mc:AlternateContent>
  <bookViews>
    <workbookView xWindow="0" yWindow="0" windowWidth="16200" windowHeight="14070"/>
  </bookViews>
  <sheets>
    <sheet name="Final Da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0" i="1" l="1"/>
  <c r="O30" i="1"/>
  <c r="N30" i="1"/>
  <c r="M30" i="1"/>
  <c r="L30" i="1"/>
  <c r="K30" i="1"/>
  <c r="J30" i="1"/>
  <c r="H30" i="1"/>
  <c r="G30" i="1"/>
  <c r="F30" i="1"/>
  <c r="E30" i="1"/>
  <c r="Q29" i="1"/>
  <c r="O29" i="1"/>
  <c r="N29" i="1"/>
  <c r="M29" i="1"/>
  <c r="L29" i="1"/>
  <c r="K29" i="1"/>
  <c r="J29" i="1"/>
  <c r="I29" i="1"/>
  <c r="H29" i="1"/>
  <c r="G29" i="1"/>
  <c r="F29" i="1"/>
  <c r="E29" i="1"/>
  <c r="Q28" i="1"/>
  <c r="O28" i="1"/>
  <c r="N28" i="1"/>
  <c r="M28" i="1"/>
  <c r="L28" i="1"/>
  <c r="K28" i="1"/>
  <c r="J28" i="1"/>
  <c r="I28" i="1"/>
  <c r="H28" i="1"/>
  <c r="G28" i="1"/>
  <c r="F28" i="1"/>
  <c r="E28" i="1"/>
  <c r="Q27" i="1"/>
  <c r="O27" i="1"/>
  <c r="N27" i="1"/>
  <c r="M27" i="1"/>
  <c r="L27" i="1"/>
  <c r="K27" i="1"/>
  <c r="J27" i="1"/>
  <c r="I27" i="1"/>
  <c r="H27" i="1"/>
  <c r="G27" i="1"/>
  <c r="F27" i="1"/>
  <c r="E27" i="1"/>
  <c r="P26" i="1"/>
  <c r="P25" i="1"/>
  <c r="P24" i="1"/>
  <c r="P23" i="1"/>
  <c r="P22" i="1"/>
  <c r="P21" i="1"/>
  <c r="P20" i="1"/>
  <c r="P19" i="1"/>
  <c r="P18" i="1"/>
  <c r="P17" i="1"/>
  <c r="P16" i="1"/>
  <c r="P30" i="1" s="1"/>
  <c r="P15" i="1"/>
  <c r="P14" i="1"/>
  <c r="P13" i="1"/>
  <c r="P12" i="1"/>
  <c r="P11" i="1"/>
  <c r="P10" i="1"/>
  <c r="P9" i="1"/>
  <c r="P8" i="1"/>
  <c r="P7" i="1"/>
  <c r="P27" i="1" s="1"/>
  <c r="P6" i="1"/>
  <c r="P5" i="1"/>
  <c r="P4" i="1"/>
  <c r="P3" i="1"/>
  <c r="P28" i="1" s="1"/>
  <c r="P29" i="1" l="1"/>
</calcChain>
</file>

<file path=xl/sharedStrings.xml><?xml version="1.0" encoding="utf-8"?>
<sst xmlns="http://schemas.openxmlformats.org/spreadsheetml/2006/main" count="83" uniqueCount="61">
  <si>
    <t>College Creek Alliance Water Quality Survey, July 2020</t>
  </si>
  <si>
    <t xml:space="preserve">Site </t>
  </si>
  <si>
    <t>Location</t>
  </si>
  <si>
    <t>Water Type</t>
  </si>
  <si>
    <t>Date</t>
  </si>
  <si>
    <t>Temp</t>
  </si>
  <si>
    <t xml:space="preserve">Cond </t>
  </si>
  <si>
    <t>O2</t>
  </si>
  <si>
    <t xml:space="preserve">% Sat </t>
  </si>
  <si>
    <t>Bact</t>
  </si>
  <si>
    <t>pH</t>
  </si>
  <si>
    <t>TSS</t>
  </si>
  <si>
    <t>Tot P</t>
  </si>
  <si>
    <t>DIP</t>
  </si>
  <si>
    <t>NO2+NO3</t>
  </si>
  <si>
    <t>NH4</t>
  </si>
  <si>
    <t>N:P</t>
  </si>
  <si>
    <t>Secchi</t>
  </si>
  <si>
    <t>New Hope Road</t>
  </si>
  <si>
    <t>Stream</t>
  </si>
  <si>
    <t>Compton Drive</t>
  </si>
  <si>
    <t>College Campus</t>
  </si>
  <si>
    <t>Lake Matoaka</t>
  </si>
  <si>
    <t>Pond</t>
  </si>
  <si>
    <t>Stormwater Pond</t>
  </si>
  <si>
    <t>Holly Hills</t>
  </si>
  <si>
    <t>Airport</t>
  </si>
  <si>
    <t>Vineyards Lake</t>
  </si>
  <si>
    <t>Vineyards Tributary</t>
  </si>
  <si>
    <t>Tidal Creek</t>
  </si>
  <si>
    <t>James River</t>
  </si>
  <si>
    <t>Overlook Pond</t>
  </si>
  <si>
    <t>Kingspoint Pond</t>
  </si>
  <si>
    <t>Kingspoint Dock</t>
  </si>
  <si>
    <t>College Landing</t>
  </si>
  <si>
    <t>Mimosa Drive</t>
  </si>
  <si>
    <t>CW Ponds</t>
  </si>
  <si>
    <t>Tutters Neck</t>
  </si>
  <si>
    <t>Papermill Creek</t>
  </si>
  <si>
    <t>Halfway Creek</t>
  </si>
  <si>
    <t>Kingsmill Pond</t>
  </si>
  <si>
    <t>Kingsmill Creek</t>
  </si>
  <si>
    <t>Bloody Ravine</t>
  </si>
  <si>
    <t xml:space="preserve">Colonial Williamsburg </t>
  </si>
  <si>
    <t>All 24 Locations</t>
  </si>
  <si>
    <t>Streams</t>
  </si>
  <si>
    <t>Ponds</t>
  </si>
  <si>
    <t>Tidal Creeks</t>
  </si>
  <si>
    <t xml:space="preserve"> </t>
  </si>
  <si>
    <t>Temperature in Degrees Centigrade</t>
  </si>
  <si>
    <t>Total P as particulate P in µmoles P/L</t>
  </si>
  <si>
    <t>Conductivity in µS,  temperature-compensated</t>
  </si>
  <si>
    <t>DIP:  dissolved inorganic phosphate in µmoles P/L</t>
  </si>
  <si>
    <t>Oxygen in ppm or mg/L</t>
  </si>
  <si>
    <t>NH4:  dissolved ammonium nitrogen in µmoles N/L</t>
  </si>
  <si>
    <t>O2 saturation in percent</t>
  </si>
  <si>
    <t>NO2+NO3: dissolved nitrite+nitrate in µmoles N/L</t>
  </si>
  <si>
    <t>Bacteria in fecal coliform colonies per 100 mL</t>
  </si>
  <si>
    <t xml:space="preserve">N:P: ratio of dissolved N to dissolved P.  N:P &gt; 16:1 suggests P limitation; N:P &lt; 16:1 indicates N limitation </t>
  </si>
  <si>
    <t>TSS--Suspended sediment in mg/L</t>
  </si>
  <si>
    <t>Sechhi reading in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</si>
</sst>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7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6" fillId="0" borderId="0" xfId="0" applyFont="1"/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workbookViewId="0">
      <selection activeCell="F16" sqref="F16"/>
    </sheetView>
  </sheetViews>
  <sheetFormatPr defaultRowHeight="15" x14ac:dyDescent="0.25"/>
  <cols>
    <col min="1" max="1" width="6.42578125" customWidth="1"/>
    <col min="5" max="5" width="7.7109375" customWidth="1"/>
    <col min="6" max="6" width="6.7109375" customWidth="1"/>
    <col min="7" max="7" width="6.85546875" customWidth="1"/>
    <col min="8" max="8" width="6" customWidth="1"/>
    <col min="9" max="9" width="6.5703125" customWidth="1"/>
    <col min="10" max="11" width="6.7109375" customWidth="1"/>
    <col min="12" max="12" width="6.42578125" customWidth="1"/>
    <col min="13" max="13" width="6.140625" customWidth="1"/>
    <col min="14" max="14" width="7.28515625" customWidth="1"/>
    <col min="15" max="15" width="6.7109375" customWidth="1"/>
    <col min="16" max="16" width="6.28515625" customWidth="1"/>
  </cols>
  <sheetData>
    <row r="1" spans="1:17" x14ac:dyDescent="0.25">
      <c r="A1" s="1" t="s">
        <v>0</v>
      </c>
    </row>
    <row r="2" spans="1:17" x14ac:dyDescent="0.25">
      <c r="A2" s="2" t="s">
        <v>1</v>
      </c>
      <c r="B2" s="1" t="s">
        <v>2</v>
      </c>
      <c r="C2" s="3" t="s">
        <v>3</v>
      </c>
      <c r="D2" s="4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</row>
    <row r="3" spans="1:17" x14ac:dyDescent="0.25">
      <c r="A3" s="5">
        <v>1</v>
      </c>
      <c r="B3" s="6" t="s">
        <v>18</v>
      </c>
      <c r="C3" s="6" t="s">
        <v>19</v>
      </c>
      <c r="D3" s="7">
        <v>44042</v>
      </c>
      <c r="E3" s="8">
        <v>24.6</v>
      </c>
      <c r="F3" s="9">
        <v>418</v>
      </c>
      <c r="G3" s="10">
        <v>6.53</v>
      </c>
      <c r="H3" s="9">
        <v>78.7</v>
      </c>
      <c r="I3" s="9">
        <v>33</v>
      </c>
      <c r="J3" s="10">
        <v>7.11</v>
      </c>
      <c r="K3" s="11">
        <v>1.9999999999997797</v>
      </c>
      <c r="L3" s="12">
        <v>0.24386674999999999</v>
      </c>
      <c r="M3" s="13">
        <v>0.40798999999999996</v>
      </c>
      <c r="N3" s="13">
        <v>23.080500000000001</v>
      </c>
      <c r="O3" s="12">
        <v>2.4534000000000002</v>
      </c>
      <c r="P3" s="14">
        <f>(N3+O3)/M3</f>
        <v>62.584622172112077</v>
      </c>
      <c r="Q3" s="9">
        <v>120</v>
      </c>
    </row>
    <row r="4" spans="1:17" x14ac:dyDescent="0.25">
      <c r="A4" s="5">
        <v>2</v>
      </c>
      <c r="B4" s="6" t="s">
        <v>20</v>
      </c>
      <c r="C4" s="6" t="s">
        <v>19</v>
      </c>
      <c r="D4" s="7">
        <v>44042</v>
      </c>
      <c r="E4" s="8">
        <v>24.4</v>
      </c>
      <c r="F4" s="9">
        <v>476</v>
      </c>
      <c r="G4" s="10">
        <v>5.19</v>
      </c>
      <c r="H4" s="9">
        <v>62.4</v>
      </c>
      <c r="I4" s="9">
        <v>33</v>
      </c>
      <c r="J4" s="10">
        <v>7.08</v>
      </c>
      <c r="K4" s="11">
        <v>0.49999999999994493</v>
      </c>
      <c r="L4" s="12">
        <v>0.13908749999999998</v>
      </c>
      <c r="M4" s="13">
        <v>0.29671999999999998</v>
      </c>
      <c r="N4" s="13">
        <v>31.1754</v>
      </c>
      <c r="O4" s="12">
        <v>2.3170999999999999</v>
      </c>
      <c r="P4" s="14">
        <f t="shared" ref="P4:P26" si="0">(N4+O4)/M4</f>
        <v>112.87577514154759</v>
      </c>
      <c r="Q4" s="9">
        <v>120</v>
      </c>
    </row>
    <row r="5" spans="1:17" x14ac:dyDescent="0.25">
      <c r="A5" s="5">
        <v>3</v>
      </c>
      <c r="B5" s="6" t="s">
        <v>21</v>
      </c>
      <c r="C5" s="6" t="s">
        <v>19</v>
      </c>
      <c r="D5" s="7">
        <v>44042</v>
      </c>
      <c r="E5" s="8">
        <v>25.6</v>
      </c>
      <c r="F5" s="9">
        <v>361</v>
      </c>
      <c r="G5" s="10">
        <v>5.43</v>
      </c>
      <c r="H5" s="9">
        <v>66.599999999999994</v>
      </c>
      <c r="I5" s="9">
        <v>0</v>
      </c>
      <c r="J5" s="10">
        <v>7.12</v>
      </c>
      <c r="K5" s="11">
        <v>2.3999999999997357</v>
      </c>
      <c r="L5" s="12">
        <v>0.31897399999999998</v>
      </c>
      <c r="M5" s="13">
        <v>0.55635000000000001</v>
      </c>
      <c r="N5" s="13">
        <v>48.837000000000003</v>
      </c>
      <c r="O5" s="12">
        <v>2.4534000000000002</v>
      </c>
      <c r="P5" s="14">
        <f t="shared" si="0"/>
        <v>92.190887031544904</v>
      </c>
      <c r="Q5" s="9">
        <v>120</v>
      </c>
    </row>
    <row r="6" spans="1:17" x14ac:dyDescent="0.25">
      <c r="A6" s="5">
        <v>4</v>
      </c>
      <c r="B6" s="6" t="s">
        <v>22</v>
      </c>
      <c r="C6" s="6" t="s">
        <v>23</v>
      </c>
      <c r="D6" s="7">
        <v>44042</v>
      </c>
      <c r="E6" s="8">
        <v>30.6</v>
      </c>
      <c r="F6" s="9">
        <v>237</v>
      </c>
      <c r="G6" s="10">
        <v>8.1999999999999993</v>
      </c>
      <c r="H6" s="9">
        <v>110</v>
      </c>
      <c r="I6" s="9">
        <v>0</v>
      </c>
      <c r="J6" s="10">
        <v>7.23</v>
      </c>
      <c r="K6" s="11">
        <v>1.8666666666670533</v>
      </c>
      <c r="L6" s="12">
        <v>0.15330533333333332</v>
      </c>
      <c r="M6" s="13">
        <v>0.22253999999999999</v>
      </c>
      <c r="N6" s="13">
        <v>7.2921000000000005</v>
      </c>
      <c r="O6" s="12">
        <v>2.8623000000000003</v>
      </c>
      <c r="P6" s="14">
        <f t="shared" si="0"/>
        <v>45.629549743866278</v>
      </c>
      <c r="Q6" s="9">
        <v>98</v>
      </c>
    </row>
    <row r="7" spans="1:17" x14ac:dyDescent="0.25">
      <c r="A7" s="5">
        <v>5</v>
      </c>
      <c r="B7" s="6" t="s">
        <v>24</v>
      </c>
      <c r="C7" s="6" t="s">
        <v>23</v>
      </c>
      <c r="D7" s="7">
        <v>44042</v>
      </c>
      <c r="E7" s="8">
        <v>28.8</v>
      </c>
      <c r="F7" s="9">
        <v>61</v>
      </c>
      <c r="G7" s="10">
        <v>5.2</v>
      </c>
      <c r="H7" s="9">
        <v>67.5</v>
      </c>
      <c r="I7" s="9">
        <v>0</v>
      </c>
      <c r="J7" s="10">
        <v>7.39</v>
      </c>
      <c r="K7" s="11">
        <v>13.333333333334332</v>
      </c>
      <c r="L7" s="12">
        <v>0.89428111111111108</v>
      </c>
      <c r="M7" s="13">
        <v>0.33381</v>
      </c>
      <c r="N7" s="13">
        <v>10.5702</v>
      </c>
      <c r="O7" s="12">
        <v>3.5438000000000001</v>
      </c>
      <c r="P7" s="14">
        <f t="shared" si="0"/>
        <v>42.281537401515834</v>
      </c>
      <c r="Q7" s="9">
        <v>20</v>
      </c>
    </row>
    <row r="8" spans="1:17" x14ac:dyDescent="0.25">
      <c r="A8" s="5">
        <v>6</v>
      </c>
      <c r="B8" s="6" t="s">
        <v>25</v>
      </c>
      <c r="C8" s="6" t="s">
        <v>19</v>
      </c>
      <c r="D8" s="7">
        <v>44042</v>
      </c>
      <c r="E8" s="8">
        <v>24.3</v>
      </c>
      <c r="F8" s="9">
        <v>459</v>
      </c>
      <c r="G8" s="10">
        <v>5.72</v>
      </c>
      <c r="H8" s="9">
        <v>68.5</v>
      </c>
      <c r="I8" s="9">
        <v>33</v>
      </c>
      <c r="J8" s="10">
        <v>7.08</v>
      </c>
      <c r="K8" s="11">
        <v>2.3999999999997357</v>
      </c>
      <c r="L8" s="12">
        <v>0.37535080000000004</v>
      </c>
      <c r="M8" s="13">
        <v>0.29671999999999998</v>
      </c>
      <c r="N8" s="13">
        <v>45.358200000000004</v>
      </c>
      <c r="O8" s="12">
        <v>2.3170999999999999</v>
      </c>
      <c r="P8" s="14">
        <f t="shared" si="0"/>
        <v>160.67437314640068</v>
      </c>
      <c r="Q8" s="9">
        <v>120</v>
      </c>
    </row>
    <row r="9" spans="1:17" x14ac:dyDescent="0.25">
      <c r="A9" s="5">
        <v>7</v>
      </c>
      <c r="B9" s="6" t="s">
        <v>26</v>
      </c>
      <c r="C9" s="6" t="s">
        <v>19</v>
      </c>
      <c r="D9" s="7">
        <v>44042</v>
      </c>
      <c r="E9" s="8">
        <v>23.9</v>
      </c>
      <c r="F9" s="9">
        <v>895</v>
      </c>
      <c r="G9" s="10">
        <v>3.16</v>
      </c>
      <c r="H9" s="9">
        <v>37.5</v>
      </c>
      <c r="I9" s="9">
        <v>0</v>
      </c>
      <c r="J9" s="10">
        <v>7.04</v>
      </c>
      <c r="K9" s="11">
        <v>1.2999999999996348</v>
      </c>
      <c r="L9" s="12">
        <v>6.3052999999999998E-2</v>
      </c>
      <c r="M9" s="13">
        <v>0.22253999999999999</v>
      </c>
      <c r="N9" s="13">
        <v>76.266000000000005</v>
      </c>
      <c r="O9" s="12">
        <v>7.6328000000000005</v>
      </c>
      <c r="P9" s="14">
        <f t="shared" si="0"/>
        <v>377.00548216051055</v>
      </c>
      <c r="Q9" s="9">
        <v>64</v>
      </c>
    </row>
    <row r="10" spans="1:17" x14ac:dyDescent="0.25">
      <c r="A10" s="5">
        <v>8</v>
      </c>
      <c r="B10" s="6" t="s">
        <v>27</v>
      </c>
      <c r="C10" s="6" t="s">
        <v>23</v>
      </c>
      <c r="D10" s="7">
        <v>44042</v>
      </c>
      <c r="E10" s="8">
        <v>32.299999999999997</v>
      </c>
      <c r="F10" s="9">
        <v>255</v>
      </c>
      <c r="G10" s="10">
        <v>9.26</v>
      </c>
      <c r="H10" s="9">
        <v>128</v>
      </c>
      <c r="I10" s="9">
        <v>33</v>
      </c>
      <c r="J10" s="10">
        <v>7.54</v>
      </c>
      <c r="K10" s="11">
        <v>1.1999999999998678</v>
      </c>
      <c r="L10" s="12">
        <v>0.13426579999999999</v>
      </c>
      <c r="M10" s="13">
        <v>0.25962999999999997</v>
      </c>
      <c r="N10" s="13">
        <v>2.0739000000000001</v>
      </c>
      <c r="O10" s="12">
        <v>2.1808000000000001</v>
      </c>
      <c r="P10" s="14">
        <f t="shared" si="0"/>
        <v>16.38755151561838</v>
      </c>
      <c r="Q10" s="9">
        <v>120</v>
      </c>
    </row>
    <row r="11" spans="1:17" x14ac:dyDescent="0.25">
      <c r="A11" s="5">
        <v>9</v>
      </c>
      <c r="B11" s="6" t="s">
        <v>28</v>
      </c>
      <c r="C11" s="6" t="s">
        <v>29</v>
      </c>
      <c r="D11" s="7">
        <v>44042</v>
      </c>
      <c r="E11" s="8">
        <v>30.1</v>
      </c>
      <c r="F11" s="9">
        <v>4283</v>
      </c>
      <c r="G11" s="10">
        <v>12.19</v>
      </c>
      <c r="H11" s="9">
        <v>163</v>
      </c>
      <c r="I11" s="9"/>
      <c r="J11" s="10">
        <v>7.62</v>
      </c>
      <c r="K11" s="11">
        <v>8.8000000000008072</v>
      </c>
      <c r="L11" s="12">
        <v>0.5444812</v>
      </c>
      <c r="M11" s="13">
        <v>3.1155599999999999</v>
      </c>
      <c r="N11" s="13">
        <v>1.7394000000000001</v>
      </c>
      <c r="O11" s="12">
        <v>2.8623000000000003</v>
      </c>
      <c r="P11" s="14">
        <f t="shared" si="0"/>
        <v>1.4770057389361786</v>
      </c>
      <c r="Q11" s="9">
        <v>19</v>
      </c>
    </row>
    <row r="12" spans="1:17" x14ac:dyDescent="0.25">
      <c r="A12" s="5">
        <v>10</v>
      </c>
      <c r="B12" s="6" t="s">
        <v>30</v>
      </c>
      <c r="C12" s="6" t="s">
        <v>29</v>
      </c>
      <c r="D12" s="7">
        <v>44042</v>
      </c>
      <c r="E12" s="8">
        <v>31.4</v>
      </c>
      <c r="F12" s="9">
        <v>6730</v>
      </c>
      <c r="G12" s="10">
        <v>6.16</v>
      </c>
      <c r="H12" s="9">
        <v>83.6</v>
      </c>
      <c r="I12" s="9"/>
      <c r="J12" s="10">
        <v>7.68</v>
      </c>
      <c r="K12" s="11">
        <v>7.2000000000009834</v>
      </c>
      <c r="L12" s="12">
        <v>0.24776119999999999</v>
      </c>
      <c r="M12" s="13">
        <v>0.29671999999999998</v>
      </c>
      <c r="N12" s="13">
        <v>0.40139999999999998</v>
      </c>
      <c r="O12" s="12">
        <v>4.4979000000000005</v>
      </c>
      <c r="P12" s="14">
        <f t="shared" si="0"/>
        <v>16.511526017794555</v>
      </c>
      <c r="Q12" s="9">
        <v>38</v>
      </c>
    </row>
    <row r="13" spans="1:17" x14ac:dyDescent="0.25">
      <c r="A13" s="5">
        <v>11</v>
      </c>
      <c r="B13" s="6" t="s">
        <v>31</v>
      </c>
      <c r="C13" s="6" t="s">
        <v>23</v>
      </c>
      <c r="D13" s="7">
        <v>44042</v>
      </c>
      <c r="E13" s="8">
        <v>30.1</v>
      </c>
      <c r="F13" s="9">
        <v>236</v>
      </c>
      <c r="G13" s="10">
        <v>6.75</v>
      </c>
      <c r="H13" s="9">
        <v>90</v>
      </c>
      <c r="I13" s="9">
        <v>0</v>
      </c>
      <c r="J13" s="10">
        <v>7.33</v>
      </c>
      <c r="K13" s="11">
        <v>1.1000000000001009</v>
      </c>
      <c r="L13" s="12">
        <v>7.8630799999999987E-2</v>
      </c>
      <c r="M13" s="13">
        <v>0.25962999999999997</v>
      </c>
      <c r="N13" s="13">
        <v>0.93659999999999999</v>
      </c>
      <c r="O13" s="12">
        <v>2.0445000000000002</v>
      </c>
      <c r="P13" s="14">
        <f t="shared" si="0"/>
        <v>11.482109155336442</v>
      </c>
      <c r="Q13" s="9">
        <v>120</v>
      </c>
    </row>
    <row r="14" spans="1:17" x14ac:dyDescent="0.25">
      <c r="A14" s="5">
        <v>12</v>
      </c>
      <c r="B14" s="6" t="s">
        <v>32</v>
      </c>
      <c r="C14" s="6" t="s">
        <v>23</v>
      </c>
      <c r="D14" s="7">
        <v>44042</v>
      </c>
      <c r="E14" s="8">
        <v>31.3</v>
      </c>
      <c r="F14" s="9">
        <v>158</v>
      </c>
      <c r="G14" s="10">
        <v>7.13</v>
      </c>
      <c r="H14" s="9">
        <v>96.5</v>
      </c>
      <c r="I14" s="9">
        <v>0</v>
      </c>
      <c r="J14" s="10">
        <v>7.39</v>
      </c>
      <c r="K14" s="11">
        <v>1.4000000000002899</v>
      </c>
      <c r="L14" s="12">
        <v>9.495039999999999E-2</v>
      </c>
      <c r="M14" s="13">
        <v>0.25962999999999997</v>
      </c>
      <c r="N14" s="13">
        <v>0.1338</v>
      </c>
      <c r="O14" s="12">
        <v>2.1808000000000001</v>
      </c>
      <c r="P14" s="14">
        <f t="shared" si="0"/>
        <v>8.9149944151292235</v>
      </c>
      <c r="Q14" s="9">
        <v>120</v>
      </c>
    </row>
    <row r="15" spans="1:17" x14ac:dyDescent="0.25">
      <c r="A15" s="5">
        <v>13</v>
      </c>
      <c r="B15" s="6" t="s">
        <v>33</v>
      </c>
      <c r="C15" s="6" t="s">
        <v>29</v>
      </c>
      <c r="D15" s="7">
        <v>44042</v>
      </c>
      <c r="E15" s="8">
        <v>33.5</v>
      </c>
      <c r="F15" s="9">
        <v>2916</v>
      </c>
      <c r="G15" s="10">
        <v>8.32</v>
      </c>
      <c r="H15" s="9">
        <v>117</v>
      </c>
      <c r="I15" s="9"/>
      <c r="J15" s="10">
        <v>7.79</v>
      </c>
      <c r="K15" s="11">
        <v>38.799999999998391</v>
      </c>
      <c r="L15" s="12">
        <v>1.1750111999999999</v>
      </c>
      <c r="M15" s="13">
        <v>1.22397</v>
      </c>
      <c r="N15" s="13">
        <v>5.4188999999999998</v>
      </c>
      <c r="O15" s="12">
        <v>3.4075000000000002</v>
      </c>
      <c r="P15" s="14">
        <f t="shared" si="0"/>
        <v>7.2112878583625415</v>
      </c>
      <c r="Q15" s="9">
        <v>33</v>
      </c>
    </row>
    <row r="16" spans="1:17" x14ac:dyDescent="0.25">
      <c r="A16" s="5">
        <v>14</v>
      </c>
      <c r="B16" s="6" t="s">
        <v>34</v>
      </c>
      <c r="C16" s="6" t="s">
        <v>29</v>
      </c>
      <c r="D16" s="7">
        <v>44042</v>
      </c>
      <c r="E16" s="8">
        <v>32.1</v>
      </c>
      <c r="F16" s="9">
        <v>1102</v>
      </c>
      <c r="G16" s="10">
        <v>6.29</v>
      </c>
      <c r="H16" s="9">
        <v>86.4</v>
      </c>
      <c r="I16" s="15"/>
      <c r="J16" s="10">
        <v>7.59</v>
      </c>
      <c r="K16" s="11">
        <v>19.80000000000004</v>
      </c>
      <c r="L16" s="12">
        <v>0.66761999999999999</v>
      </c>
      <c r="M16" s="13">
        <v>1.5206899999999999</v>
      </c>
      <c r="N16" s="13">
        <v>15.721500000000001</v>
      </c>
      <c r="O16" s="12">
        <v>3.2712000000000003</v>
      </c>
      <c r="P16" s="14">
        <f t="shared" si="0"/>
        <v>12.48952778015243</v>
      </c>
      <c r="Q16" s="9">
        <v>25</v>
      </c>
    </row>
    <row r="17" spans="1:17" x14ac:dyDescent="0.25">
      <c r="A17" s="5">
        <v>15</v>
      </c>
      <c r="B17" s="6" t="s">
        <v>35</v>
      </c>
      <c r="C17" s="6" t="s">
        <v>19</v>
      </c>
      <c r="D17" s="7">
        <v>44042</v>
      </c>
      <c r="E17" s="8">
        <v>24.6</v>
      </c>
      <c r="F17" s="9">
        <v>683</v>
      </c>
      <c r="G17" s="10">
        <v>5.55</v>
      </c>
      <c r="H17" s="9">
        <v>66.7</v>
      </c>
      <c r="I17" s="9">
        <v>0</v>
      </c>
      <c r="J17" s="10">
        <v>7.21</v>
      </c>
      <c r="K17" s="11">
        <v>3.3999999999991815</v>
      </c>
      <c r="L17" s="12">
        <v>0.42282599999999998</v>
      </c>
      <c r="M17" s="13">
        <v>0.37090000000000001</v>
      </c>
      <c r="N17" s="13">
        <v>24.017099999999999</v>
      </c>
      <c r="O17" s="12">
        <v>2.4534000000000002</v>
      </c>
      <c r="P17" s="14">
        <f t="shared" si="0"/>
        <v>71.368293340523053</v>
      </c>
      <c r="Q17" s="9">
        <v>120</v>
      </c>
    </row>
    <row r="18" spans="1:17" x14ac:dyDescent="0.25">
      <c r="A18" s="5">
        <v>16</v>
      </c>
      <c r="B18" s="6" t="s">
        <v>36</v>
      </c>
      <c r="C18" s="6" t="s">
        <v>23</v>
      </c>
      <c r="D18" s="7">
        <v>44042</v>
      </c>
      <c r="E18" s="8">
        <v>31.1</v>
      </c>
      <c r="F18" s="9">
        <v>618</v>
      </c>
      <c r="G18" s="10">
        <v>4.84</v>
      </c>
      <c r="H18" s="9">
        <v>65.400000000000006</v>
      </c>
      <c r="I18" s="9">
        <v>0</v>
      </c>
      <c r="J18" s="10">
        <v>7.43</v>
      </c>
      <c r="K18" s="11">
        <v>4.8000000000012477</v>
      </c>
      <c r="L18" s="12">
        <v>0.48216999999999999</v>
      </c>
      <c r="M18" s="13">
        <v>1.0385199999999999</v>
      </c>
      <c r="N18" s="13">
        <v>7.359</v>
      </c>
      <c r="O18" s="12">
        <v>2.4534000000000002</v>
      </c>
      <c r="P18" s="14">
        <f t="shared" si="0"/>
        <v>9.4484458652698091</v>
      </c>
      <c r="Q18" s="9">
        <v>33</v>
      </c>
    </row>
    <row r="19" spans="1:17" x14ac:dyDescent="0.25">
      <c r="A19" s="5">
        <v>17</v>
      </c>
      <c r="B19" s="6" t="s">
        <v>37</v>
      </c>
      <c r="C19" s="6" t="s">
        <v>23</v>
      </c>
      <c r="D19" s="7">
        <v>44042</v>
      </c>
      <c r="E19" s="8">
        <v>31.5</v>
      </c>
      <c r="F19" s="9">
        <v>235</v>
      </c>
      <c r="G19" s="10">
        <v>5.28</v>
      </c>
      <c r="H19" s="9">
        <v>71.8</v>
      </c>
      <c r="I19" s="9">
        <v>0</v>
      </c>
      <c r="J19" s="10">
        <v>7.3</v>
      </c>
      <c r="K19" s="11">
        <v>3.1999999999996476</v>
      </c>
      <c r="L19" s="12">
        <v>0.37386719999999996</v>
      </c>
      <c r="M19" s="13">
        <v>0.29671999999999998</v>
      </c>
      <c r="N19" s="13">
        <v>5.1513</v>
      </c>
      <c r="O19" s="12">
        <v>2.4534000000000002</v>
      </c>
      <c r="P19" s="14">
        <f t="shared" si="0"/>
        <v>25.629212725802105</v>
      </c>
      <c r="Q19" s="9">
        <v>71</v>
      </c>
    </row>
    <row r="20" spans="1:17" x14ac:dyDescent="0.25">
      <c r="A20" s="5">
        <v>18</v>
      </c>
      <c r="B20" s="6" t="s">
        <v>38</v>
      </c>
      <c r="C20" s="6" t="s">
        <v>19</v>
      </c>
      <c r="D20" s="7">
        <v>44042</v>
      </c>
      <c r="E20" s="8">
        <v>28.2</v>
      </c>
      <c r="F20" s="9">
        <v>781</v>
      </c>
      <c r="G20" s="10">
        <v>4.66</v>
      </c>
      <c r="H20" s="9">
        <v>59.8</v>
      </c>
      <c r="I20" s="9">
        <v>33</v>
      </c>
      <c r="J20" s="10">
        <v>7.36</v>
      </c>
      <c r="K20" s="11">
        <v>3.8000000000000256</v>
      </c>
      <c r="L20" s="12">
        <v>0.37535080000000004</v>
      </c>
      <c r="M20" s="13">
        <v>1.7432299999999998</v>
      </c>
      <c r="N20" s="13">
        <v>12.1089</v>
      </c>
      <c r="O20" s="12">
        <v>2.5897000000000001</v>
      </c>
      <c r="P20" s="14">
        <f t="shared" si="0"/>
        <v>8.4318190944396338</v>
      </c>
      <c r="Q20" s="9">
        <v>44</v>
      </c>
    </row>
    <row r="21" spans="1:17" x14ac:dyDescent="0.25">
      <c r="A21" s="5">
        <v>19</v>
      </c>
      <c r="B21" s="6" t="s">
        <v>39</v>
      </c>
      <c r="C21" s="6" t="s">
        <v>29</v>
      </c>
      <c r="D21" s="7">
        <v>44042</v>
      </c>
      <c r="E21" s="8">
        <v>31.5</v>
      </c>
      <c r="F21" s="9">
        <v>961</v>
      </c>
      <c r="G21" s="10">
        <v>6.27</v>
      </c>
      <c r="H21" s="9">
        <v>85.3</v>
      </c>
      <c r="I21" s="9"/>
      <c r="J21" s="10">
        <v>7.54</v>
      </c>
      <c r="K21" s="11">
        <v>13.199999999999434</v>
      </c>
      <c r="L21" s="12">
        <v>0.55931719999999996</v>
      </c>
      <c r="M21" s="13">
        <v>0.51925999999999994</v>
      </c>
      <c r="N21" s="13">
        <v>6.0209999999999999</v>
      </c>
      <c r="O21" s="12">
        <v>2.5897000000000001</v>
      </c>
      <c r="P21" s="14">
        <f t="shared" si="0"/>
        <v>16.582636829334053</v>
      </c>
      <c r="Q21" s="9">
        <v>45</v>
      </c>
    </row>
    <row r="22" spans="1:17" x14ac:dyDescent="0.25">
      <c r="A22" s="5">
        <v>20</v>
      </c>
      <c r="B22" s="6" t="s">
        <v>40</v>
      </c>
      <c r="C22" s="6" t="s">
        <v>23</v>
      </c>
      <c r="D22" s="7">
        <v>44042</v>
      </c>
      <c r="E22" s="8">
        <v>32.1</v>
      </c>
      <c r="F22" s="9">
        <v>179</v>
      </c>
      <c r="G22" s="10">
        <v>8.8699999999999992</v>
      </c>
      <c r="H22" s="9">
        <v>122</v>
      </c>
      <c r="I22" s="9">
        <v>0</v>
      </c>
      <c r="J22" s="10">
        <v>7.66</v>
      </c>
      <c r="K22" s="11">
        <v>4.8000000000012477</v>
      </c>
      <c r="L22" s="12">
        <v>0.35161319999999996</v>
      </c>
      <c r="M22" s="13">
        <v>0.25962999999999997</v>
      </c>
      <c r="N22" s="13">
        <v>0.53520000000000001</v>
      </c>
      <c r="O22" s="12">
        <v>2.1808000000000001</v>
      </c>
      <c r="P22" s="14">
        <f t="shared" si="0"/>
        <v>10.461040711782154</v>
      </c>
      <c r="Q22" s="9">
        <v>62</v>
      </c>
    </row>
    <row r="23" spans="1:17" x14ac:dyDescent="0.25">
      <c r="A23" s="5">
        <v>21</v>
      </c>
      <c r="B23" s="6" t="s">
        <v>41</v>
      </c>
      <c r="C23" s="6" t="s">
        <v>19</v>
      </c>
      <c r="D23" s="7">
        <v>44042</v>
      </c>
      <c r="E23" s="8">
        <v>24.8</v>
      </c>
      <c r="F23" s="9">
        <v>93</v>
      </c>
      <c r="G23" s="10">
        <v>6.47</v>
      </c>
      <c r="H23" s="9">
        <v>78.400000000000006</v>
      </c>
      <c r="I23" s="9">
        <v>0</v>
      </c>
      <c r="J23" s="10">
        <v>7.62</v>
      </c>
      <c r="K23" s="11">
        <v>5.3999999999998494</v>
      </c>
      <c r="L23" s="12">
        <v>0.44804719999999998</v>
      </c>
      <c r="M23" s="13">
        <v>0.55635000000000001</v>
      </c>
      <c r="N23" s="13">
        <v>2.4752999999999998</v>
      </c>
      <c r="O23" s="12">
        <v>2.3170999999999999</v>
      </c>
      <c r="P23" s="14">
        <f t="shared" si="0"/>
        <v>8.6140019771726433</v>
      </c>
      <c r="Q23" s="9">
        <v>68</v>
      </c>
    </row>
    <row r="24" spans="1:17" x14ac:dyDescent="0.25">
      <c r="A24" s="5">
        <v>22</v>
      </c>
      <c r="B24" s="6" t="s">
        <v>42</v>
      </c>
      <c r="C24" s="6" t="s">
        <v>19</v>
      </c>
      <c r="D24" s="7">
        <v>44042</v>
      </c>
      <c r="E24" s="8">
        <v>23</v>
      </c>
      <c r="F24" s="9">
        <v>531</v>
      </c>
      <c r="G24" s="10">
        <v>7.39</v>
      </c>
      <c r="H24" s="9">
        <v>86.4</v>
      </c>
      <c r="I24" s="9">
        <v>33</v>
      </c>
      <c r="J24" s="10">
        <v>7.2</v>
      </c>
      <c r="K24" s="11">
        <v>14.40000000000019</v>
      </c>
      <c r="L24" s="12">
        <v>0.44953080000000001</v>
      </c>
      <c r="M24" s="13">
        <v>0.29671999999999998</v>
      </c>
      <c r="N24" s="13">
        <v>27.830400000000001</v>
      </c>
      <c r="O24" s="12">
        <v>2.5897000000000001</v>
      </c>
      <c r="P24" s="14">
        <f t="shared" si="0"/>
        <v>102.52123213804261</v>
      </c>
      <c r="Q24" s="9">
        <v>33</v>
      </c>
    </row>
    <row r="25" spans="1:17" x14ac:dyDescent="0.25">
      <c r="A25" s="5">
        <v>23</v>
      </c>
      <c r="B25" s="6" t="s">
        <v>39</v>
      </c>
      <c r="C25" s="6" t="s">
        <v>29</v>
      </c>
      <c r="D25" s="7">
        <v>44042</v>
      </c>
      <c r="E25" s="8">
        <v>32.1</v>
      </c>
      <c r="F25" s="9">
        <v>1846</v>
      </c>
      <c r="G25" s="10">
        <v>7.47</v>
      </c>
      <c r="H25" s="9">
        <v>103</v>
      </c>
      <c r="I25" s="9"/>
      <c r="J25" s="10">
        <v>7.44</v>
      </c>
      <c r="K25" s="11">
        <v>20.444444444444166</v>
      </c>
      <c r="L25" s="12">
        <v>0.623112</v>
      </c>
      <c r="M25" s="13">
        <v>0.44507999999999998</v>
      </c>
      <c r="N25" s="13">
        <v>2.5422000000000002</v>
      </c>
      <c r="O25" s="12">
        <v>2.9986000000000002</v>
      </c>
      <c r="P25" s="14">
        <f t="shared" si="0"/>
        <v>12.448997932955876</v>
      </c>
      <c r="Q25" s="9">
        <v>30</v>
      </c>
    </row>
    <row r="26" spans="1:17" x14ac:dyDescent="0.25">
      <c r="A26" s="5">
        <v>24</v>
      </c>
      <c r="B26" s="6" t="s">
        <v>43</v>
      </c>
      <c r="C26" s="6" t="s">
        <v>19</v>
      </c>
      <c r="D26" s="7">
        <v>44042</v>
      </c>
      <c r="E26" s="8">
        <v>26.9</v>
      </c>
      <c r="F26" s="9">
        <v>1560</v>
      </c>
      <c r="G26" s="10">
        <v>7.11</v>
      </c>
      <c r="H26" s="9">
        <v>89.4</v>
      </c>
      <c r="I26" s="9">
        <v>33</v>
      </c>
      <c r="J26" s="10">
        <v>7.75</v>
      </c>
      <c r="K26" s="11">
        <v>4.9000000000001265</v>
      </c>
      <c r="L26" s="12">
        <v>0.1031102</v>
      </c>
      <c r="M26" s="13">
        <v>3.41228</v>
      </c>
      <c r="N26" s="13">
        <v>11.975099999999999</v>
      </c>
      <c r="O26" s="12">
        <v>1.7719</v>
      </c>
      <c r="P26" s="14">
        <f t="shared" si="0"/>
        <v>4.0286846331485107</v>
      </c>
      <c r="Q26" s="9">
        <v>120</v>
      </c>
    </row>
    <row r="27" spans="1:17" x14ac:dyDescent="0.25">
      <c r="B27" s="1" t="s">
        <v>44</v>
      </c>
      <c r="C27" s="15"/>
      <c r="D27" s="7"/>
      <c r="E27" s="16">
        <f t="shared" ref="E27:Q27" si="1">AVERAGE(E3:E26)</f>
        <v>28.700000000000003</v>
      </c>
      <c r="F27" s="17">
        <f t="shared" si="1"/>
        <v>1086.4166666666667</v>
      </c>
      <c r="G27" s="18">
        <f t="shared" si="1"/>
        <v>6.6433333333333318</v>
      </c>
      <c r="H27" s="17">
        <f t="shared" si="1"/>
        <v>86.829166666666694</v>
      </c>
      <c r="I27" s="17">
        <f t="shared" si="1"/>
        <v>12.833333333333334</v>
      </c>
      <c r="J27" s="18">
        <f t="shared" si="1"/>
        <v>7.3958333333333321</v>
      </c>
      <c r="K27" s="18">
        <f t="shared" si="1"/>
        <v>7.5185185185185768</v>
      </c>
      <c r="L27" s="18">
        <f t="shared" si="1"/>
        <v>0.38831598726851851</v>
      </c>
      <c r="M27" s="18">
        <f t="shared" si="1"/>
        <v>0.75879958333333342</v>
      </c>
      <c r="N27" s="16">
        <f t="shared" si="1"/>
        <v>15.37585</v>
      </c>
      <c r="O27" s="16">
        <f t="shared" si="1"/>
        <v>2.8509416666666674</v>
      </c>
      <c r="P27" s="17">
        <f t="shared" si="1"/>
        <v>51.552108105304086</v>
      </c>
      <c r="Q27" s="17">
        <f t="shared" si="1"/>
        <v>73.458333333333329</v>
      </c>
    </row>
    <row r="28" spans="1:17" x14ac:dyDescent="0.25">
      <c r="B28" s="1" t="s">
        <v>45</v>
      </c>
      <c r="C28" s="15"/>
      <c r="D28" s="15"/>
      <c r="E28" s="16">
        <f t="shared" ref="E28:Q28" si="2">AVERAGE(E3,E4,E5,E8,E9,E17,E20,E23,E24)</f>
        <v>24.822222222222219</v>
      </c>
      <c r="F28" s="17">
        <f t="shared" si="2"/>
        <v>521.88888888888891</v>
      </c>
      <c r="G28" s="18">
        <f t="shared" si="2"/>
        <v>5.5666666666666664</v>
      </c>
      <c r="H28" s="17">
        <f t="shared" si="2"/>
        <v>67.222222222222229</v>
      </c>
      <c r="I28" s="17">
        <f t="shared" si="2"/>
        <v>18.333333333333332</v>
      </c>
      <c r="J28" s="18">
        <f t="shared" si="2"/>
        <v>7.2022222222222219</v>
      </c>
      <c r="K28" s="18">
        <f t="shared" si="2"/>
        <v>3.9555555555553417</v>
      </c>
      <c r="L28" s="18">
        <f t="shared" si="2"/>
        <v>0.31512076111111109</v>
      </c>
      <c r="M28" s="18">
        <f t="shared" si="2"/>
        <v>0.52750222222222221</v>
      </c>
      <c r="N28" s="16">
        <f t="shared" si="2"/>
        <v>32.349866666666664</v>
      </c>
      <c r="O28" s="16">
        <f t="shared" si="2"/>
        <v>3.0137444444444448</v>
      </c>
      <c r="P28" s="17">
        <f t="shared" si="2"/>
        <v>110.69627624469929</v>
      </c>
      <c r="Q28" s="17">
        <f t="shared" si="2"/>
        <v>89.888888888888886</v>
      </c>
    </row>
    <row r="29" spans="1:17" x14ac:dyDescent="0.25">
      <c r="B29" s="1" t="s">
        <v>46</v>
      </c>
      <c r="C29" s="15"/>
      <c r="D29" s="15"/>
      <c r="E29" s="16">
        <f t="shared" ref="E29:Q29" si="3">AVERAGE(E6,E7,E10,E13,E14,E18,E19,E22)</f>
        <v>30.975000000000001</v>
      </c>
      <c r="F29" s="17">
        <f t="shared" si="3"/>
        <v>247.375</v>
      </c>
      <c r="G29" s="18">
        <f t="shared" si="3"/>
        <v>6.9412499999999993</v>
      </c>
      <c r="H29" s="17">
        <f t="shared" si="3"/>
        <v>93.899999999999991</v>
      </c>
      <c r="I29" s="17">
        <f t="shared" si="3"/>
        <v>4.125</v>
      </c>
      <c r="J29" s="18">
        <f t="shared" si="3"/>
        <v>7.4087499999999995</v>
      </c>
      <c r="K29" s="18">
        <f t="shared" si="3"/>
        <v>3.9625000000004733</v>
      </c>
      <c r="L29" s="18">
        <f t="shared" si="3"/>
        <v>0.32038548055555555</v>
      </c>
      <c r="M29" s="18">
        <f t="shared" si="3"/>
        <v>0.36626375</v>
      </c>
      <c r="N29" s="16">
        <f t="shared" si="3"/>
        <v>4.2565125000000004</v>
      </c>
      <c r="O29" s="16">
        <f t="shared" si="3"/>
        <v>2.4874750000000003</v>
      </c>
      <c r="P29" s="17">
        <f t="shared" si="3"/>
        <v>21.279305191790026</v>
      </c>
      <c r="Q29" s="17">
        <f t="shared" si="3"/>
        <v>80.5</v>
      </c>
    </row>
    <row r="30" spans="1:17" x14ac:dyDescent="0.25">
      <c r="B30" s="1" t="s">
        <v>47</v>
      </c>
      <c r="C30" s="15"/>
      <c r="D30" s="15"/>
      <c r="E30" s="16">
        <f>AVERAGE(E11,E12,E16,E15,E21,E25)</f>
        <v>31.783333333333331</v>
      </c>
      <c r="F30" s="17">
        <f>AVERAGE(F11,F12,F16,F15,F21,F25)</f>
        <v>2973</v>
      </c>
      <c r="G30" s="18">
        <f>AVERAGE(G11,G12,G16,G15,G21,G25)</f>
        <v>7.7833333333333341</v>
      </c>
      <c r="H30" s="17">
        <f>AVERAGE(H11,H12,H16,H15,H21,H25)</f>
        <v>106.38333333333333</v>
      </c>
      <c r="I30" s="17" t="s">
        <v>48</v>
      </c>
      <c r="J30" s="18">
        <f t="shared" ref="J30:Q30" si="4">AVERAGE(J11,J12,J16,J15,J21,J25)</f>
        <v>7.6099999999999994</v>
      </c>
      <c r="K30" s="18">
        <f t="shared" si="4"/>
        <v>18.040740740740635</v>
      </c>
      <c r="L30" s="18">
        <f t="shared" si="4"/>
        <v>0.63621713333333318</v>
      </c>
      <c r="M30" s="18">
        <f t="shared" si="4"/>
        <v>1.1868800000000002</v>
      </c>
      <c r="N30" s="16">
        <f t="shared" si="4"/>
        <v>5.3074000000000003</v>
      </c>
      <c r="O30" s="16">
        <f t="shared" si="4"/>
        <v>3.2712000000000003</v>
      </c>
      <c r="P30" s="17">
        <f t="shared" si="4"/>
        <v>11.120163692922604</v>
      </c>
      <c r="Q30" s="17">
        <f t="shared" si="4"/>
        <v>31.666666666666668</v>
      </c>
    </row>
    <row r="32" spans="1:17" x14ac:dyDescent="0.25">
      <c r="B32" s="6" t="s">
        <v>49</v>
      </c>
      <c r="C32" s="6"/>
      <c r="D32" s="6"/>
      <c r="F32" s="6" t="s">
        <v>50</v>
      </c>
      <c r="G32" s="6"/>
      <c r="H32" s="6"/>
    </row>
    <row r="33" spans="2:8" x14ac:dyDescent="0.25">
      <c r="B33" s="6" t="s">
        <v>51</v>
      </c>
      <c r="C33" s="6"/>
      <c r="D33" s="6"/>
      <c r="E33" s="6"/>
      <c r="F33" s="6" t="s">
        <v>52</v>
      </c>
      <c r="G33" s="6"/>
      <c r="H33" s="6"/>
    </row>
    <row r="34" spans="2:8" x14ac:dyDescent="0.25">
      <c r="B34" s="6" t="s">
        <v>53</v>
      </c>
      <c r="C34" s="6"/>
      <c r="D34" s="6"/>
      <c r="E34" s="6"/>
      <c r="F34" s="6" t="s">
        <v>54</v>
      </c>
      <c r="G34" s="6"/>
      <c r="H34" s="6"/>
    </row>
    <row r="35" spans="2:8" x14ac:dyDescent="0.25">
      <c r="B35" s="6" t="s">
        <v>55</v>
      </c>
      <c r="C35" s="6"/>
      <c r="D35" s="6"/>
      <c r="E35" s="6"/>
      <c r="F35" s="6" t="s">
        <v>56</v>
      </c>
      <c r="G35" s="6"/>
      <c r="H35" s="6"/>
    </row>
    <row r="36" spans="2:8" x14ac:dyDescent="0.25">
      <c r="B36" s="6" t="s">
        <v>57</v>
      </c>
      <c r="C36" s="6"/>
      <c r="D36" s="6"/>
      <c r="E36" s="6"/>
      <c r="F36" s="6" t="s">
        <v>58</v>
      </c>
      <c r="G36" s="6"/>
      <c r="H36" s="6"/>
    </row>
    <row r="37" spans="2:8" x14ac:dyDescent="0.25">
      <c r="B37" s="6" t="s">
        <v>59</v>
      </c>
      <c r="C37" s="6"/>
      <c r="D37" s="6"/>
      <c r="E37" s="6"/>
      <c r="F37" s="6" t="s">
        <v>60</v>
      </c>
      <c r="G37" s="6"/>
      <c r="H37" s="6"/>
    </row>
  </sheetData>
  <pageMargins left="0.7" right="0.7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Data</vt:lpstr>
    </vt:vector>
  </TitlesOfParts>
  <Company>College of William and Mary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Reinsel, Madeline</dc:creator>
  <cp:lastModifiedBy>Reinsel, Madeline</cp:lastModifiedBy>
  <dcterms:created xsi:type="dcterms:W3CDTF">2021-08-13T15:09:45Z</dcterms:created>
  <dcterms:modified xsi:type="dcterms:W3CDTF">2021-08-13T15:10:06Z</dcterms:modified>
</cp:coreProperties>
</file>