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1425" yWindow="90" windowWidth="14310" windowHeight="14655"/>
  </bookViews>
  <sheets>
    <sheet name="Final" sheetId="1" r:id="rId1"/>
  </sheets>
  <calcPr calcId="152511"/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K30" i="1"/>
  <c r="L30" i="1"/>
  <c r="M30" i="1"/>
  <c r="N30" i="1"/>
  <c r="O30" i="1"/>
  <c r="Q30" i="1"/>
  <c r="F29" i="1"/>
  <c r="G29" i="1"/>
  <c r="H29" i="1"/>
  <c r="I29" i="1"/>
  <c r="J29" i="1"/>
  <c r="K29" i="1"/>
  <c r="L29" i="1"/>
  <c r="M29" i="1"/>
  <c r="N29" i="1"/>
  <c r="O29" i="1"/>
  <c r="Q29" i="1"/>
  <c r="F28" i="1"/>
  <c r="G28" i="1"/>
  <c r="H28" i="1"/>
  <c r="I28" i="1"/>
  <c r="J28" i="1"/>
  <c r="K28" i="1"/>
  <c r="L28" i="1"/>
  <c r="M28" i="1"/>
  <c r="N28" i="1"/>
  <c r="O28" i="1"/>
  <c r="Q28" i="1"/>
  <c r="E30" i="1"/>
  <c r="E29" i="1"/>
  <c r="E28" i="1"/>
  <c r="M27" i="1"/>
  <c r="P14" i="1" l="1"/>
  <c r="E27" i="1"/>
  <c r="F27" i="1"/>
  <c r="G27" i="1"/>
  <c r="H27" i="1"/>
  <c r="I27" i="1"/>
  <c r="J27" i="1"/>
  <c r="K27" i="1"/>
  <c r="L27" i="1"/>
  <c r="N27" i="1"/>
  <c r="O27" i="1"/>
  <c r="Q27" i="1"/>
  <c r="P4" i="1" l="1"/>
  <c r="P5" i="1"/>
  <c r="P6" i="1"/>
  <c r="P7" i="1"/>
  <c r="P8" i="1"/>
  <c r="P9" i="1"/>
  <c r="P10" i="1"/>
  <c r="P11" i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P28" i="1" l="1"/>
  <c r="P29" i="1"/>
  <c r="P30" i="1"/>
  <c r="P27" i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<sst xmlns="http://schemas.openxmlformats.org/spreadsheetml/2006/main" count="82" uniqueCount="60">
  <si>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</si>
  <si>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</si>
  <si>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</si>
  <si>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</si>
  <si>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</si>
  <si>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</si>
  <si>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</si>
  <si>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</si>
  <si>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</si>
  <si>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</si>
  <si>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</si>
  <si>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</si>
  <si>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</si>
  <si>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</si>
  <si>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</si>
  <si>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</si>
  <si>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</si>
  <si>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</si>
  <si>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</si>
  <si>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</si>
  <si>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</si>
  <si>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</si>
  <si>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</si>
  <si>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</si>
  <si>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</si>
  <si>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</si>
  <si>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</si>
  <si>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</si>
  <si>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</si>
  <si>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</si>
  <si>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</si>
  <si>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</si>
  <si>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</si>
  <si>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</si>
  <si>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</si>
  <si>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</si>
  <si>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</si>
  <si>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</si>
  <si>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</si>
  <si>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</si>
  <si>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</si>
  <si>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</si>
  <si>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</si>
  <si>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</si>
  <si>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</si>
  <si>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</si>
  <si>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</si>
  <si>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</si>
  <si>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Conductivity in µS,  temperature-compensated</t>
  </si>
  <si>
    <t>Oxygen in ppm or mg/L</t>
  </si>
  <si>
    <t>O2 saturation in percent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</si>
  <si>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</si>
  <si>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</si>
  <si>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</si>
  <si>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</si>
  <si>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</si>
  <si>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</si>
  <si>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</si>
  <si>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</si>
  <si>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College Creek Alliance Water Quality Survey, 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</si>
</sst>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0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112" zoomScaleNormal="112" workbookViewId="0">
      <selection activeCell="J26" sqref="J26"/>
    </sheetView>
  </sheetViews>
  <sheetFormatPr defaultRowHeight="15" x14ac:dyDescent="0.25"/>
  <cols>
    <col min="2" max="2" width="19.42578125" customWidth="1"/>
    <col min="4" max="4" width="5.7109375" bestFit="1" customWidth="1"/>
    <col min="5" max="5" width="7.42578125" bestFit="1" customWidth="1"/>
    <col min="6" max="6" width="8.42578125" customWidth="1"/>
    <col min="7" max="7" width="5.5703125" customWidth="1"/>
    <col min="8" max="8" width="6.28515625" customWidth="1"/>
    <col min="9" max="9" width="5" customWidth="1"/>
    <col min="10" max="10" width="4.7109375" customWidth="1"/>
    <col min="11" max="11" width="4.5703125" customWidth="1"/>
    <col min="12" max="12" width="6" customWidth="1"/>
    <col min="15" max="15" width="8.42578125" customWidth="1"/>
    <col min="16" max="16" width="7.140625" customWidth="1"/>
  </cols>
  <sheetData>
    <row r="1" spans="1:17" x14ac:dyDescent="0.25">
      <c r="A1" s="2" t="s">
        <v>59</v>
      </c>
    </row>
    <row r="2" spans="1:17" x14ac:dyDescent="0.25">
      <c r="A2" s="2" t="s">
        <v>0</v>
      </c>
      <c r="B2" s="2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x14ac:dyDescent="0.25">
      <c r="A3" s="9">
        <v>1</v>
      </c>
      <c r="B3" s="3" t="s">
        <v>17</v>
      </c>
      <c r="C3" s="3" t="s">
        <v>18</v>
      </c>
      <c r="D3" s="13">
        <v>43398</v>
      </c>
      <c r="E3" s="6">
        <v>12.4</v>
      </c>
      <c r="F3" s="7">
        <v>538</v>
      </c>
      <c r="G3" s="8">
        <v>9.32</v>
      </c>
      <c r="H3" s="7">
        <v>87</v>
      </c>
      <c r="I3" s="7">
        <v>33</v>
      </c>
      <c r="J3" s="8">
        <v>6.96</v>
      </c>
      <c r="K3" s="16">
        <v>2.5999999999997137</v>
      </c>
      <c r="L3" s="15">
        <v>0.36652200000000001</v>
      </c>
      <c r="M3" s="15">
        <v>0.52910000000000001</v>
      </c>
      <c r="N3" s="16">
        <v>8.3719999999999999</v>
      </c>
      <c r="O3" s="14">
        <v>1.5827999999999998</v>
      </c>
      <c r="P3" s="17">
        <f>(N3+O3)/M3</f>
        <v>18.814590814590812</v>
      </c>
      <c r="Q3" s="7">
        <v>120</v>
      </c>
    </row>
    <row r="4" spans="1:17" x14ac:dyDescent="0.25">
      <c r="A4" s="9">
        <v>2</v>
      </c>
      <c r="B4" s="3" t="s">
        <v>19</v>
      </c>
      <c r="C4" s="3" t="s">
        <v>18</v>
      </c>
      <c r="D4" s="13">
        <v>43398</v>
      </c>
      <c r="E4" s="6">
        <v>11.7</v>
      </c>
      <c r="F4" s="7">
        <v>534</v>
      </c>
      <c r="G4" s="8">
        <v>8.81</v>
      </c>
      <c r="H4" s="7">
        <v>81.2</v>
      </c>
      <c r="I4" s="18">
        <v>0</v>
      </c>
      <c r="J4" s="8">
        <v>6.98</v>
      </c>
      <c r="K4" s="16">
        <v>5.7142857142857189</v>
      </c>
      <c r="L4" s="15">
        <v>0.59231714285714276</v>
      </c>
      <c r="M4" s="15">
        <v>0.3367</v>
      </c>
      <c r="N4" s="16">
        <v>15.924999999999999</v>
      </c>
      <c r="O4" s="14">
        <v>0</v>
      </c>
      <c r="P4" s="19">
        <f t="shared" ref="P4:P26" si="0">(N4+O4)/M4</f>
        <v>47.297297297297291</v>
      </c>
      <c r="Q4" s="7">
        <v>120</v>
      </c>
    </row>
    <row r="5" spans="1:17" x14ac:dyDescent="0.25">
      <c r="A5" s="9">
        <v>3</v>
      </c>
      <c r="B5" s="3" t="s">
        <v>20</v>
      </c>
      <c r="C5" s="3" t="s">
        <v>18</v>
      </c>
      <c r="D5" s="13">
        <v>43398</v>
      </c>
      <c r="E5" s="6">
        <v>13</v>
      </c>
      <c r="F5" s="7">
        <v>306.7</v>
      </c>
      <c r="G5" s="8">
        <v>8.4700000000000006</v>
      </c>
      <c r="H5" s="7">
        <v>80</v>
      </c>
      <c r="I5" s="18">
        <v>0</v>
      </c>
      <c r="J5" s="8">
        <v>7.11</v>
      </c>
      <c r="K5" s="16">
        <v>4.0000000000000036</v>
      </c>
      <c r="L5" s="15">
        <v>0.64069199999999993</v>
      </c>
      <c r="M5" s="15">
        <v>2.0682999999999998</v>
      </c>
      <c r="N5" s="16">
        <v>10.01</v>
      </c>
      <c r="O5" s="14">
        <v>1.319</v>
      </c>
      <c r="P5" s="19">
        <f t="shared" si="0"/>
        <v>5.4774452448871065</v>
      </c>
      <c r="Q5" s="7">
        <v>66</v>
      </c>
    </row>
    <row r="6" spans="1:17" x14ac:dyDescent="0.25">
      <c r="A6" s="9">
        <v>4</v>
      </c>
      <c r="B6" s="3" t="s">
        <v>21</v>
      </c>
      <c r="C6" s="3" t="s">
        <v>22</v>
      </c>
      <c r="D6" s="13">
        <v>43398</v>
      </c>
      <c r="E6" s="6">
        <v>15.9</v>
      </c>
      <c r="F6" s="7">
        <v>244</v>
      </c>
      <c r="G6" s="8">
        <v>7.1</v>
      </c>
      <c r="H6" s="7">
        <v>71.8</v>
      </c>
      <c r="I6" s="18">
        <v>33</v>
      </c>
      <c r="J6" s="8">
        <v>7.09</v>
      </c>
      <c r="K6" s="16">
        <v>0.1666666666670184</v>
      </c>
      <c r="L6" s="15">
        <v>0.45935500000000001</v>
      </c>
      <c r="M6" s="15">
        <v>0.14429999999999998</v>
      </c>
      <c r="N6" s="16">
        <v>4.5045000000000002</v>
      </c>
      <c r="O6" s="14">
        <v>2.2422999999999997</v>
      </c>
      <c r="P6" s="19">
        <f t="shared" si="0"/>
        <v>46.755370755370762</v>
      </c>
      <c r="Q6" s="7">
        <v>120</v>
      </c>
    </row>
    <row r="7" spans="1:17" x14ac:dyDescent="0.25">
      <c r="A7" s="9">
        <v>5</v>
      </c>
      <c r="B7" s="3" t="s">
        <v>23</v>
      </c>
      <c r="C7" s="3" t="s">
        <v>22</v>
      </c>
      <c r="D7" s="13">
        <v>43398</v>
      </c>
      <c r="E7" s="6">
        <v>13.5</v>
      </c>
      <c r="F7" s="7">
        <v>51.7</v>
      </c>
      <c r="G7" s="8">
        <v>10.14</v>
      </c>
      <c r="H7" s="7">
        <v>97</v>
      </c>
      <c r="I7" s="18">
        <v>167</v>
      </c>
      <c r="J7" s="8">
        <v>7.63</v>
      </c>
      <c r="K7" s="16">
        <v>46.999999999997044</v>
      </c>
      <c r="L7" s="15">
        <v>3.3910499999999999</v>
      </c>
      <c r="M7" s="15">
        <v>0.3367</v>
      </c>
      <c r="N7" s="16">
        <v>2.0019999999999998</v>
      </c>
      <c r="O7" s="14">
        <v>0</v>
      </c>
      <c r="P7" s="19">
        <f t="shared" si="0"/>
        <v>5.9459459459459456</v>
      </c>
      <c r="Q7" s="7">
        <v>18</v>
      </c>
    </row>
    <row r="8" spans="1:17" x14ac:dyDescent="0.25">
      <c r="A8" s="9">
        <v>6</v>
      </c>
      <c r="B8" s="3" t="s">
        <v>24</v>
      </c>
      <c r="C8" s="3" t="s">
        <v>18</v>
      </c>
      <c r="D8" s="13">
        <v>43398</v>
      </c>
      <c r="E8" s="6">
        <v>12.4</v>
      </c>
      <c r="F8" s="7">
        <v>492.8</v>
      </c>
      <c r="G8" s="8">
        <v>9.52</v>
      </c>
      <c r="H8" s="7">
        <v>88.8</v>
      </c>
      <c r="I8" s="18">
        <v>0</v>
      </c>
      <c r="J8" s="8">
        <v>6.81</v>
      </c>
      <c r="K8" s="16">
        <v>2.2999999999999687</v>
      </c>
      <c r="L8" s="15">
        <v>0.47619</v>
      </c>
      <c r="M8" s="15">
        <v>0.57719999999999994</v>
      </c>
      <c r="N8" s="16">
        <v>32.168500000000002</v>
      </c>
      <c r="O8" s="14">
        <v>0</v>
      </c>
      <c r="P8" s="19">
        <f t="shared" si="0"/>
        <v>55.731981981981988</v>
      </c>
      <c r="Q8" s="7">
        <v>120</v>
      </c>
    </row>
    <row r="9" spans="1:17" x14ac:dyDescent="0.25">
      <c r="A9" s="9">
        <v>7</v>
      </c>
      <c r="B9" s="3" t="s">
        <v>25</v>
      </c>
      <c r="C9" s="3" t="s">
        <v>18</v>
      </c>
      <c r="D9" s="13">
        <v>43398</v>
      </c>
      <c r="E9" s="6">
        <v>12.9</v>
      </c>
      <c r="F9" s="7">
        <v>873</v>
      </c>
      <c r="G9" s="8">
        <v>6.73</v>
      </c>
      <c r="H9" s="7">
        <v>63.6</v>
      </c>
      <c r="I9" s="18">
        <v>0</v>
      </c>
      <c r="J9" s="8">
        <v>6.64</v>
      </c>
      <c r="K9" s="16">
        <v>7.0000000000005613</v>
      </c>
      <c r="L9" s="15">
        <v>0.67532400000000004</v>
      </c>
      <c r="M9" s="15">
        <v>9.6199999999999994E-2</v>
      </c>
      <c r="N9" s="16">
        <v>24.660999999999998</v>
      </c>
      <c r="O9" s="14">
        <v>60.542099999999998</v>
      </c>
      <c r="P9" s="19">
        <f t="shared" si="0"/>
        <v>885.68711018711019</v>
      </c>
      <c r="Q9" s="7">
        <v>59</v>
      </c>
    </row>
    <row r="10" spans="1:17" x14ac:dyDescent="0.25">
      <c r="A10" s="9">
        <v>8</v>
      </c>
      <c r="B10" s="3" t="s">
        <v>26</v>
      </c>
      <c r="C10" s="3" t="s">
        <v>22</v>
      </c>
      <c r="D10" s="13">
        <v>43398</v>
      </c>
      <c r="E10" s="6">
        <v>17.2</v>
      </c>
      <c r="F10" s="7">
        <v>254.3</v>
      </c>
      <c r="G10" s="8">
        <v>4.84</v>
      </c>
      <c r="H10" s="7">
        <v>50</v>
      </c>
      <c r="I10" s="18">
        <v>0</v>
      </c>
      <c r="J10" s="8">
        <v>7.06</v>
      </c>
      <c r="K10" s="16">
        <v>15.000000000000568</v>
      </c>
      <c r="L10" s="15">
        <v>1.8037499999999997</v>
      </c>
      <c r="M10" s="15">
        <v>0.38479999999999998</v>
      </c>
      <c r="N10" s="16">
        <v>2.4114999999999998</v>
      </c>
      <c r="O10" s="14">
        <v>29.149899999999999</v>
      </c>
      <c r="P10" s="19">
        <f t="shared" si="0"/>
        <v>82.020270270270274</v>
      </c>
      <c r="Q10" s="7">
        <v>86</v>
      </c>
    </row>
    <row r="11" spans="1:17" x14ac:dyDescent="0.25">
      <c r="A11" s="9">
        <v>9</v>
      </c>
      <c r="B11" s="3" t="s">
        <v>27</v>
      </c>
      <c r="C11" s="3" t="s">
        <v>28</v>
      </c>
      <c r="D11" s="13">
        <v>43398</v>
      </c>
      <c r="E11" s="6">
        <v>7.6</v>
      </c>
      <c r="F11" s="7">
        <v>1024</v>
      </c>
      <c r="G11" s="8">
        <v>10.050000000000001</v>
      </c>
      <c r="H11" s="7">
        <v>84.5</v>
      </c>
      <c r="I11" s="18">
        <v>33</v>
      </c>
      <c r="J11" s="8">
        <v>7.05</v>
      </c>
      <c r="K11" s="16">
        <v>152.00000000000102</v>
      </c>
      <c r="L11" s="15">
        <v>5.8297199999999991</v>
      </c>
      <c r="M11" s="15">
        <v>1.6835</v>
      </c>
      <c r="N11" s="16">
        <v>1.4104999999999999</v>
      </c>
      <c r="O11" s="14">
        <v>0</v>
      </c>
      <c r="P11" s="19">
        <f t="shared" si="0"/>
        <v>0.83783783783783772</v>
      </c>
      <c r="Q11" s="7">
        <v>24</v>
      </c>
    </row>
    <row r="12" spans="1:17" x14ac:dyDescent="0.25">
      <c r="A12" s="9">
        <v>10</v>
      </c>
      <c r="B12" s="3" t="s">
        <v>29</v>
      </c>
      <c r="C12" s="3" t="s">
        <v>28</v>
      </c>
      <c r="D12" s="13">
        <v>43398</v>
      </c>
      <c r="E12" s="6">
        <v>14.3</v>
      </c>
      <c r="F12" s="7">
        <v>1271</v>
      </c>
      <c r="G12" s="8">
        <v>9.52</v>
      </c>
      <c r="H12" s="7">
        <v>93.2</v>
      </c>
      <c r="I12" s="7">
        <v>66</v>
      </c>
      <c r="J12" s="8">
        <v>6.96</v>
      </c>
      <c r="K12" s="16">
        <v>27.999999999998693</v>
      </c>
      <c r="L12" s="15">
        <v>1.1428560000000001</v>
      </c>
      <c r="M12" s="15">
        <v>0.91389999999999993</v>
      </c>
      <c r="N12" s="16">
        <v>20.838999999999999</v>
      </c>
      <c r="O12" s="14">
        <v>0</v>
      </c>
      <c r="P12" s="19">
        <f t="shared" si="0"/>
        <v>22.802275960170697</v>
      </c>
      <c r="Q12" s="7">
        <v>31</v>
      </c>
    </row>
    <row r="13" spans="1:17" x14ac:dyDescent="0.25">
      <c r="A13" s="9">
        <v>11</v>
      </c>
      <c r="B13" s="3" t="s">
        <v>30</v>
      </c>
      <c r="C13" s="3" t="s">
        <v>22</v>
      </c>
      <c r="D13" s="13">
        <v>43398</v>
      </c>
      <c r="E13" s="6">
        <v>17.7</v>
      </c>
      <c r="F13" s="7">
        <v>244.5</v>
      </c>
      <c r="G13" s="8">
        <v>4.1900000000000004</v>
      </c>
      <c r="H13" s="7">
        <v>43.7</v>
      </c>
      <c r="I13" s="18">
        <v>0</v>
      </c>
      <c r="J13" s="8">
        <v>7</v>
      </c>
      <c r="K13" s="16">
        <v>3.4285714285716851</v>
      </c>
      <c r="L13" s="15">
        <v>0.35181714285714283</v>
      </c>
      <c r="M13" s="15">
        <v>4.8099999999999997E-2</v>
      </c>
      <c r="N13" s="16">
        <v>2.1385000000000001</v>
      </c>
      <c r="O13" s="14">
        <v>22.422999999999998</v>
      </c>
      <c r="P13" s="19">
        <f t="shared" si="0"/>
        <v>510.63409563409562</v>
      </c>
      <c r="Q13" s="7">
        <v>120</v>
      </c>
    </row>
    <row r="14" spans="1:17" x14ac:dyDescent="0.25">
      <c r="A14" s="9">
        <v>12</v>
      </c>
      <c r="B14" s="3" t="s">
        <v>31</v>
      </c>
      <c r="C14" s="3" t="s">
        <v>22</v>
      </c>
      <c r="D14" s="13">
        <v>43398</v>
      </c>
      <c r="E14" s="6">
        <v>16.8</v>
      </c>
      <c r="F14" s="7">
        <v>237.2</v>
      </c>
      <c r="G14" s="8">
        <v>7.86</v>
      </c>
      <c r="H14" s="7">
        <v>80.900000000000006</v>
      </c>
      <c r="I14" s="18">
        <v>66</v>
      </c>
      <c r="J14" s="8">
        <v>6.98</v>
      </c>
      <c r="K14" s="16">
        <v>9.4117647058823621</v>
      </c>
      <c r="L14" s="15">
        <v>0.27501882352941176</v>
      </c>
      <c r="M14" s="15">
        <v>4.8099999999999997E-2</v>
      </c>
      <c r="N14" s="16">
        <v>1.274</v>
      </c>
      <c r="O14" s="14">
        <v>0.13189999999999999</v>
      </c>
      <c r="P14" s="19">
        <f t="shared" si="0"/>
        <v>29.22869022869023</v>
      </c>
      <c r="Q14" s="7">
        <v>120</v>
      </c>
    </row>
    <row r="15" spans="1:17" x14ac:dyDescent="0.25">
      <c r="A15" s="9">
        <v>13</v>
      </c>
      <c r="B15" s="3" t="s">
        <v>32</v>
      </c>
      <c r="C15" s="3" t="s">
        <v>28</v>
      </c>
      <c r="D15" s="13">
        <v>43398</v>
      </c>
      <c r="E15" s="6">
        <v>11</v>
      </c>
      <c r="F15" s="7">
        <v>720</v>
      </c>
      <c r="G15" s="8">
        <v>10.18</v>
      </c>
      <c r="H15" s="7">
        <v>92.5</v>
      </c>
      <c r="I15" s="18">
        <v>66</v>
      </c>
      <c r="J15" s="8">
        <v>7.1</v>
      </c>
      <c r="K15" s="16">
        <v>29.142857142855199</v>
      </c>
      <c r="L15" s="15">
        <v>2.4297371428571424</v>
      </c>
      <c r="M15" s="15">
        <v>0.6734</v>
      </c>
      <c r="N15" s="16">
        <v>1.6835</v>
      </c>
      <c r="O15" s="14">
        <v>2.5061</v>
      </c>
      <c r="P15" s="19">
        <f t="shared" si="0"/>
        <v>6.2215622215622224</v>
      </c>
      <c r="Q15" s="7">
        <v>40</v>
      </c>
    </row>
    <row r="16" spans="1:17" x14ac:dyDescent="0.25">
      <c r="A16" s="9">
        <v>14</v>
      </c>
      <c r="B16" s="3" t="s">
        <v>33</v>
      </c>
      <c r="C16" s="3" t="s">
        <v>28</v>
      </c>
      <c r="D16" s="13">
        <v>43398</v>
      </c>
      <c r="E16" s="6">
        <v>10.8</v>
      </c>
      <c r="F16" s="7">
        <v>703</v>
      </c>
      <c r="G16" s="8">
        <v>10.42</v>
      </c>
      <c r="H16" s="7">
        <v>94</v>
      </c>
      <c r="I16" s="18">
        <v>33</v>
      </c>
      <c r="J16" s="8">
        <v>7.08</v>
      </c>
      <c r="K16" s="16">
        <v>26.999999999999247</v>
      </c>
      <c r="L16" s="15">
        <v>2.58297</v>
      </c>
      <c r="M16" s="15">
        <v>1.1062999999999998</v>
      </c>
      <c r="N16" s="16">
        <v>1.2284999999999999</v>
      </c>
      <c r="O16" s="14">
        <v>0</v>
      </c>
      <c r="P16" s="19">
        <f t="shared" si="0"/>
        <v>1.110458284371328</v>
      </c>
      <c r="Q16" s="7">
        <v>22</v>
      </c>
    </row>
    <row r="17" spans="1:17" x14ac:dyDescent="0.25">
      <c r="A17" s="9">
        <v>15</v>
      </c>
      <c r="B17" s="3" t="s">
        <v>34</v>
      </c>
      <c r="C17" s="3" t="s">
        <v>18</v>
      </c>
      <c r="D17" s="13">
        <v>43398</v>
      </c>
      <c r="E17" s="6">
        <v>13.1</v>
      </c>
      <c r="F17" s="7">
        <v>640</v>
      </c>
      <c r="G17" s="8">
        <v>9.32</v>
      </c>
      <c r="H17" s="7">
        <v>88.1</v>
      </c>
      <c r="I17" s="7">
        <v>33</v>
      </c>
      <c r="J17" s="8">
        <v>6.93</v>
      </c>
      <c r="K17" s="16">
        <v>1.8000000000002458</v>
      </c>
      <c r="L17" s="15">
        <v>0.43770999999999993</v>
      </c>
      <c r="M17" s="15">
        <v>0.28859999999999997</v>
      </c>
      <c r="N17" s="16">
        <v>15.060499999999999</v>
      </c>
      <c r="O17" s="14">
        <v>0</v>
      </c>
      <c r="P17" s="19">
        <f t="shared" si="0"/>
        <v>52.18468468468469</v>
      </c>
      <c r="Q17" s="7">
        <v>120</v>
      </c>
    </row>
    <row r="18" spans="1:17" x14ac:dyDescent="0.25">
      <c r="A18" s="9">
        <v>16</v>
      </c>
      <c r="B18" s="3" t="s">
        <v>35</v>
      </c>
      <c r="C18" s="3" t="s">
        <v>22</v>
      </c>
      <c r="D18" s="13">
        <v>43398</v>
      </c>
      <c r="E18" s="6">
        <v>15.1</v>
      </c>
      <c r="F18" s="7">
        <v>627</v>
      </c>
      <c r="G18" s="8">
        <v>10.08</v>
      </c>
      <c r="H18" s="7">
        <v>100.5</v>
      </c>
      <c r="I18" s="18">
        <v>0</v>
      </c>
      <c r="J18" s="8">
        <v>7.61</v>
      </c>
      <c r="K18" s="16">
        <v>12.307692307692319</v>
      </c>
      <c r="L18" s="15">
        <v>1.13368</v>
      </c>
      <c r="M18" s="15">
        <v>0.62529999999999997</v>
      </c>
      <c r="N18" s="16">
        <v>4.8685</v>
      </c>
      <c r="O18" s="14">
        <v>0</v>
      </c>
      <c r="P18" s="19">
        <f t="shared" si="0"/>
        <v>7.7858627858627862</v>
      </c>
      <c r="Q18" s="7">
        <v>56</v>
      </c>
    </row>
    <row r="19" spans="1:17" x14ac:dyDescent="0.25">
      <c r="A19" s="9">
        <v>17</v>
      </c>
      <c r="B19" s="3" t="s">
        <v>36</v>
      </c>
      <c r="C19" s="3" t="s">
        <v>22</v>
      </c>
      <c r="D19" s="13">
        <v>43398</v>
      </c>
      <c r="E19" s="6">
        <v>16</v>
      </c>
      <c r="F19" s="7">
        <v>295</v>
      </c>
      <c r="G19" s="8">
        <v>10.36</v>
      </c>
      <c r="H19" s="7">
        <v>105</v>
      </c>
      <c r="I19" s="18">
        <v>0</v>
      </c>
      <c r="J19" s="8">
        <v>7.62</v>
      </c>
      <c r="K19" s="16">
        <v>8.8333333333334707</v>
      </c>
      <c r="L19" s="15">
        <v>0.56758000000000008</v>
      </c>
      <c r="M19" s="15">
        <v>4.8099999999999997E-2</v>
      </c>
      <c r="N19" s="16">
        <v>4.9139999999999997</v>
      </c>
      <c r="O19" s="14">
        <v>0.13189999999999999</v>
      </c>
      <c r="P19" s="19">
        <f t="shared" si="0"/>
        <v>104.9043659043659</v>
      </c>
      <c r="Q19" s="7">
        <v>73</v>
      </c>
    </row>
    <row r="20" spans="1:17" x14ac:dyDescent="0.25">
      <c r="A20" s="9">
        <v>18</v>
      </c>
      <c r="B20" s="3" t="s">
        <v>37</v>
      </c>
      <c r="C20" s="3" t="s">
        <v>18</v>
      </c>
      <c r="D20" s="13">
        <v>43398</v>
      </c>
      <c r="E20" s="6">
        <v>14.5</v>
      </c>
      <c r="F20" s="7">
        <v>729</v>
      </c>
      <c r="G20" s="8">
        <v>9.69</v>
      </c>
      <c r="H20" s="7">
        <v>95.5</v>
      </c>
      <c r="I20" s="18">
        <v>66</v>
      </c>
      <c r="J20" s="8">
        <v>7.61</v>
      </c>
      <c r="K20" s="16">
        <v>6.4999999999996545</v>
      </c>
      <c r="L20" s="15">
        <v>0.75356666666666672</v>
      </c>
      <c r="M20" s="15">
        <v>1.2024999999999999</v>
      </c>
      <c r="N20" s="16">
        <v>21.294</v>
      </c>
      <c r="O20" s="14">
        <v>0</v>
      </c>
      <c r="P20" s="19">
        <f t="shared" si="0"/>
        <v>17.70810810810811</v>
      </c>
      <c r="Q20" s="7">
        <v>70</v>
      </c>
    </row>
    <row r="21" spans="1:17" x14ac:dyDescent="0.25">
      <c r="A21" s="9">
        <v>19</v>
      </c>
      <c r="B21" s="3" t="s">
        <v>38</v>
      </c>
      <c r="C21" s="3" t="s">
        <v>28</v>
      </c>
      <c r="D21" s="13">
        <v>43398</v>
      </c>
      <c r="E21" s="6">
        <v>10.3</v>
      </c>
      <c r="F21" s="7">
        <v>737</v>
      </c>
      <c r="G21" s="8">
        <v>10.14</v>
      </c>
      <c r="H21" s="7">
        <v>90.7</v>
      </c>
      <c r="I21" s="18">
        <v>266</v>
      </c>
      <c r="J21" s="8">
        <v>7.08</v>
      </c>
      <c r="K21" s="16">
        <v>30.499999999999972</v>
      </c>
      <c r="L21" s="15">
        <v>2.4963899999999999</v>
      </c>
      <c r="M21" s="15">
        <v>0.48099999999999998</v>
      </c>
      <c r="N21" s="16">
        <v>1.274</v>
      </c>
      <c r="O21" s="14">
        <v>0</v>
      </c>
      <c r="P21" s="19">
        <f t="shared" si="0"/>
        <v>2.6486486486486487</v>
      </c>
      <c r="Q21" s="7">
        <v>30</v>
      </c>
    </row>
    <row r="22" spans="1:17" x14ac:dyDescent="0.25">
      <c r="A22" s="9">
        <v>20</v>
      </c>
      <c r="B22" s="3" t="s">
        <v>39</v>
      </c>
      <c r="C22" s="3" t="s">
        <v>22</v>
      </c>
      <c r="D22" s="13">
        <v>43398</v>
      </c>
      <c r="E22" s="6">
        <v>13.3</v>
      </c>
      <c r="F22" s="7">
        <v>226.4</v>
      </c>
      <c r="G22" s="8">
        <v>7.83</v>
      </c>
      <c r="H22" s="7">
        <v>76.099999999999994</v>
      </c>
      <c r="I22" s="18">
        <v>66</v>
      </c>
      <c r="J22" s="8">
        <v>7.04</v>
      </c>
      <c r="K22" s="16">
        <v>8.199999999999541</v>
      </c>
      <c r="L22" s="15">
        <v>0.83693999999999991</v>
      </c>
      <c r="M22" s="15">
        <v>4.8099999999999997E-2</v>
      </c>
      <c r="N22" s="16">
        <v>8.4175000000000004</v>
      </c>
      <c r="O22" s="14">
        <v>5.4078999999999997</v>
      </c>
      <c r="P22" s="19">
        <f t="shared" si="0"/>
        <v>287.43035343035348</v>
      </c>
      <c r="Q22" s="7">
        <v>81</v>
      </c>
    </row>
    <row r="23" spans="1:17" x14ac:dyDescent="0.25">
      <c r="A23" s="9">
        <v>21</v>
      </c>
      <c r="B23" s="3" t="s">
        <v>40</v>
      </c>
      <c r="C23" s="3" t="s">
        <v>18</v>
      </c>
      <c r="D23" s="13">
        <v>43398</v>
      </c>
      <c r="E23" s="6">
        <v>13.6</v>
      </c>
      <c r="F23" s="7">
        <v>277</v>
      </c>
      <c r="G23" s="8">
        <v>5.54</v>
      </c>
      <c r="H23" s="7">
        <v>53.1</v>
      </c>
      <c r="I23" s="18">
        <v>0</v>
      </c>
      <c r="J23" s="8">
        <v>6.52</v>
      </c>
      <c r="K23" s="16">
        <v>5.2857142857146551</v>
      </c>
      <c r="L23" s="15">
        <v>1.0348371428571428</v>
      </c>
      <c r="M23" s="15">
        <v>4.8099999999999997E-2</v>
      </c>
      <c r="N23" s="16">
        <v>5.1414999999999997</v>
      </c>
      <c r="O23" s="14">
        <v>2.9017999999999997</v>
      </c>
      <c r="P23" s="19">
        <f t="shared" si="0"/>
        <v>167.2203742203742</v>
      </c>
      <c r="Q23" s="7">
        <v>120</v>
      </c>
    </row>
    <row r="24" spans="1:17" x14ac:dyDescent="0.25">
      <c r="A24" s="9">
        <v>22</v>
      </c>
      <c r="B24" s="3" t="s">
        <v>41</v>
      </c>
      <c r="C24" s="3" t="s">
        <v>18</v>
      </c>
      <c r="D24" s="13">
        <v>43398</v>
      </c>
      <c r="E24" s="6">
        <v>15.5</v>
      </c>
      <c r="F24" s="7">
        <v>533</v>
      </c>
      <c r="G24" s="8">
        <v>9.9700000000000006</v>
      </c>
      <c r="H24" s="7">
        <v>100.1</v>
      </c>
      <c r="I24" s="18">
        <v>0</v>
      </c>
      <c r="J24" s="8">
        <v>7.36</v>
      </c>
      <c r="K24" s="16">
        <v>4.1999999999999815</v>
      </c>
      <c r="L24" s="15">
        <v>0.37373699999999999</v>
      </c>
      <c r="M24" s="15">
        <v>4.8099999999999997E-2</v>
      </c>
      <c r="N24" s="16">
        <v>37.9925</v>
      </c>
      <c r="O24" s="14">
        <v>2.5061</v>
      </c>
      <c r="P24" s="19">
        <f t="shared" si="0"/>
        <v>841.966735966736</v>
      </c>
      <c r="Q24" s="7">
        <v>97</v>
      </c>
    </row>
    <row r="25" spans="1:17" x14ac:dyDescent="0.25">
      <c r="A25" s="9">
        <v>23</v>
      </c>
      <c r="B25" s="3" t="s">
        <v>38</v>
      </c>
      <c r="C25" s="3" t="s">
        <v>28</v>
      </c>
      <c r="D25" s="13">
        <v>43398</v>
      </c>
      <c r="E25" s="6">
        <v>10.7</v>
      </c>
      <c r="F25" s="7">
        <v>729</v>
      </c>
      <c r="G25" s="8">
        <v>9.5399999999999991</v>
      </c>
      <c r="H25" s="7">
        <v>86.5</v>
      </c>
      <c r="I25" s="18">
        <v>66</v>
      </c>
      <c r="J25" s="8">
        <v>7.35</v>
      </c>
      <c r="K25" s="16">
        <v>26.400000000000645</v>
      </c>
      <c r="L25" s="15">
        <v>2.1702719999999998</v>
      </c>
      <c r="M25" s="15">
        <v>0.28859999999999997</v>
      </c>
      <c r="N25" s="16">
        <v>2.1840000000000002</v>
      </c>
      <c r="O25" s="14">
        <v>0</v>
      </c>
      <c r="P25" s="19">
        <f t="shared" si="0"/>
        <v>7.5675675675675693</v>
      </c>
      <c r="Q25" s="7">
        <v>23</v>
      </c>
    </row>
    <row r="26" spans="1:17" x14ac:dyDescent="0.25">
      <c r="A26" s="9">
        <v>24</v>
      </c>
      <c r="B26" s="3" t="s">
        <v>42</v>
      </c>
      <c r="C26" s="3" t="s">
        <v>18</v>
      </c>
      <c r="D26" s="13">
        <v>43398</v>
      </c>
      <c r="E26" s="6">
        <v>22.6</v>
      </c>
      <c r="F26" s="7">
        <v>1415</v>
      </c>
      <c r="G26" s="8">
        <v>8.08</v>
      </c>
      <c r="H26" s="7">
        <v>94.6</v>
      </c>
      <c r="I26" s="7">
        <v>0</v>
      </c>
      <c r="J26" s="8">
        <v>8.14</v>
      </c>
      <c r="K26" s="16">
        <v>1.5999999999998238</v>
      </c>
      <c r="L26" s="15">
        <v>0.15199599999999999</v>
      </c>
      <c r="M26" s="15">
        <v>4.6175999999999995</v>
      </c>
      <c r="N26" s="16">
        <v>15.515499999999999</v>
      </c>
      <c r="O26" s="14">
        <v>0</v>
      </c>
      <c r="P26" s="19">
        <f t="shared" si="0"/>
        <v>3.3600788288288292</v>
      </c>
      <c r="Q26" s="7">
        <v>120</v>
      </c>
    </row>
    <row r="27" spans="1:17" x14ac:dyDescent="0.25">
      <c r="A27" s="1"/>
      <c r="B27" s="2" t="s">
        <v>43</v>
      </c>
      <c r="C27" s="1"/>
      <c r="D27" s="13"/>
      <c r="E27" s="10">
        <f>AVERAGE(E3:E26)</f>
        <v>13.829166666666667</v>
      </c>
      <c r="F27" s="11">
        <f>AVERAGE(F3:F26)</f>
        <v>570.94166666666672</v>
      </c>
      <c r="G27" s="12">
        <f t="shared" ref="G27:Q27" si="1">AVERAGE(G3:G26)</f>
        <v>8.6541666666666668</v>
      </c>
      <c r="H27" s="11">
        <f>AVERAGE(H3:H26)</f>
        <v>83.266666666666652</v>
      </c>
      <c r="I27" s="11">
        <f t="shared" si="1"/>
        <v>41.416666666666664</v>
      </c>
      <c r="J27" s="12">
        <f t="shared" si="1"/>
        <v>7.1545833333333348</v>
      </c>
      <c r="K27" s="10">
        <f>AVERAGE(K3:K26)</f>
        <v>18.266286899374965</v>
      </c>
      <c r="L27" s="12">
        <f>AVERAGE(L3:L26)</f>
        <v>1.2905845025676939</v>
      </c>
      <c r="M27" s="12">
        <f>AVERAGE(M3:M26)</f>
        <v>0.69344166666666673</v>
      </c>
      <c r="N27" s="10">
        <f t="shared" si="1"/>
        <v>10.220437500000001</v>
      </c>
      <c r="O27" s="10">
        <f t="shared" si="1"/>
        <v>5.4518666666666675</v>
      </c>
      <c r="P27" s="11">
        <f t="shared" si="1"/>
        <v>133.80590470040468</v>
      </c>
      <c r="Q27" s="11">
        <f t="shared" si="1"/>
        <v>77.333333333333329</v>
      </c>
    </row>
    <row r="28" spans="1:17" x14ac:dyDescent="0.25">
      <c r="A28" s="1"/>
      <c r="B28" s="2" t="s">
        <v>44</v>
      </c>
      <c r="C28" s="1"/>
      <c r="D28" s="1"/>
      <c r="E28" s="10">
        <f>AVERAGE(E3,E4,E5,E8,E9,E17,E20,E23,E24)</f>
        <v>13.233333333333333</v>
      </c>
      <c r="F28" s="11">
        <f t="shared" ref="F28:Q28" si="2">AVERAGE(F3,F4,F5,F8,F9,F17,F20,F23,F24)</f>
        <v>547.05555555555554</v>
      </c>
      <c r="G28" s="12">
        <f t="shared" si="2"/>
        <v>8.5966666666666676</v>
      </c>
      <c r="H28" s="11">
        <f t="shared" si="2"/>
        <v>81.933333333333337</v>
      </c>
      <c r="I28" s="11">
        <f t="shared" si="2"/>
        <v>14.666666666666666</v>
      </c>
      <c r="J28" s="12">
        <f t="shared" si="2"/>
        <v>6.9911111111111115</v>
      </c>
      <c r="K28" s="10">
        <f t="shared" si="2"/>
        <v>4.3777777777778333</v>
      </c>
      <c r="L28" s="12">
        <f t="shared" si="2"/>
        <v>0.59454399470899466</v>
      </c>
      <c r="M28" s="12">
        <f t="shared" si="2"/>
        <v>0.57719999999999994</v>
      </c>
      <c r="N28" s="10">
        <f t="shared" si="2"/>
        <v>18.958333333333332</v>
      </c>
      <c r="O28" s="10">
        <f t="shared" si="2"/>
        <v>7.6501999999999999</v>
      </c>
      <c r="P28" s="11">
        <f t="shared" si="2"/>
        <v>232.45425872286336</v>
      </c>
      <c r="Q28" s="11">
        <f t="shared" si="2"/>
        <v>99.111111111111114</v>
      </c>
    </row>
    <row r="29" spans="1:17" x14ac:dyDescent="0.25">
      <c r="A29" s="1"/>
      <c r="B29" s="2" t="s">
        <v>45</v>
      </c>
      <c r="C29" s="1"/>
      <c r="D29" s="1"/>
      <c r="E29" s="10">
        <f>AVERAGE(E6,E7,E10,E14,E13,E18,E19,E22)</f>
        <v>15.687499999999998</v>
      </c>
      <c r="F29" s="11">
        <f t="shared" ref="F29:Q29" si="3">AVERAGE(F6,F7,F10,F14,F13,F18,F19,F22)</f>
        <v>272.51249999999999</v>
      </c>
      <c r="G29" s="12">
        <f t="shared" si="3"/>
        <v>7.8</v>
      </c>
      <c r="H29" s="11">
        <f t="shared" si="3"/>
        <v>78.125000000000014</v>
      </c>
      <c r="I29" s="11">
        <f t="shared" si="3"/>
        <v>41.5</v>
      </c>
      <c r="J29" s="12">
        <f t="shared" si="3"/>
        <v>7.2537499999999993</v>
      </c>
      <c r="K29" s="10">
        <f t="shared" si="3"/>
        <v>13.043503555268</v>
      </c>
      <c r="L29" s="12">
        <f t="shared" si="3"/>
        <v>1.1023988707983192</v>
      </c>
      <c r="M29" s="12">
        <f t="shared" si="3"/>
        <v>0.2104375</v>
      </c>
      <c r="N29" s="10">
        <f t="shared" si="3"/>
        <v>3.8163125</v>
      </c>
      <c r="O29" s="10">
        <f t="shared" si="3"/>
        <v>7.4358624999999998</v>
      </c>
      <c r="P29" s="11">
        <f t="shared" si="3"/>
        <v>134.33811936936939</v>
      </c>
      <c r="Q29" s="11">
        <f t="shared" si="3"/>
        <v>84.25</v>
      </c>
    </row>
    <row r="30" spans="1:17" x14ac:dyDescent="0.25">
      <c r="A30" s="1"/>
      <c r="B30" s="2" t="s">
        <v>46</v>
      </c>
      <c r="C30" s="1"/>
      <c r="D30" s="1"/>
      <c r="E30" s="10">
        <f>AVERAGE(E11,E12,E16,E15,E21,E25)</f>
        <v>10.783333333333333</v>
      </c>
      <c r="F30" s="11">
        <f t="shared" ref="F30:Q30" si="4">AVERAGE(F11,F12,F16,F15,F21,F25)</f>
        <v>864</v>
      </c>
      <c r="G30" s="12">
        <f t="shared" si="4"/>
        <v>9.9749999999999996</v>
      </c>
      <c r="H30" s="11">
        <f t="shared" si="4"/>
        <v>90.233333333333334</v>
      </c>
      <c r="I30" s="11">
        <f t="shared" si="4"/>
        <v>88.333333333333329</v>
      </c>
      <c r="J30" s="12">
        <f t="shared" si="4"/>
        <v>7.1033333333333326</v>
      </c>
      <c r="K30" s="10">
        <f t="shared" si="4"/>
        <v>48.840476190475805</v>
      </c>
      <c r="L30" s="12">
        <f t="shared" si="4"/>
        <v>2.7753241904761903</v>
      </c>
      <c r="M30" s="12">
        <f t="shared" si="4"/>
        <v>0.85778333333333323</v>
      </c>
      <c r="N30" s="10">
        <f t="shared" si="4"/>
        <v>4.7699166666666661</v>
      </c>
      <c r="O30" s="10">
        <f t="shared" si="4"/>
        <v>0.41768333333333335</v>
      </c>
      <c r="P30" s="11">
        <f t="shared" si="4"/>
        <v>6.8647250866930518</v>
      </c>
      <c r="Q30" s="11">
        <f t="shared" si="4"/>
        <v>28.333333333333332</v>
      </c>
    </row>
    <row r="32" spans="1:17" x14ac:dyDescent="0.25">
      <c r="B32" s="3" t="s">
        <v>47</v>
      </c>
      <c r="C32" s="3"/>
      <c r="D32" s="3"/>
      <c r="F32" s="3" t="s">
        <v>54</v>
      </c>
      <c r="G32" s="3"/>
      <c r="H32" s="3"/>
    </row>
    <row r="33" spans="2:8" x14ac:dyDescent="0.25">
      <c r="B33" s="3" t="s">
        <v>48</v>
      </c>
      <c r="C33" s="3"/>
      <c r="D33" s="3"/>
      <c r="E33" s="3"/>
      <c r="F33" s="3" t="s">
        <v>56</v>
      </c>
      <c r="G33" s="3"/>
      <c r="H33" s="3"/>
    </row>
    <row r="34" spans="2:8" x14ac:dyDescent="0.25">
      <c r="B34" s="3" t="s">
        <v>49</v>
      </c>
      <c r="C34" s="3"/>
      <c r="D34" s="3"/>
      <c r="E34" s="3"/>
      <c r="F34" s="3" t="s">
        <v>57</v>
      </c>
      <c r="G34" s="3"/>
      <c r="H34" s="3"/>
    </row>
    <row r="35" spans="2:8" x14ac:dyDescent="0.25">
      <c r="B35" s="3" t="s">
        <v>50</v>
      </c>
      <c r="C35" s="3"/>
      <c r="D35" s="3"/>
      <c r="E35" s="3"/>
      <c r="F35" s="3" t="s">
        <v>58</v>
      </c>
      <c r="G35" s="3"/>
      <c r="H35" s="3"/>
    </row>
    <row r="36" spans="2:8" x14ac:dyDescent="0.25">
      <c r="B36" s="3" t="s">
        <v>51</v>
      </c>
      <c r="C36" s="3"/>
      <c r="D36" s="3"/>
      <c r="E36" s="3"/>
      <c r="F36" s="3" t="s">
        <v>53</v>
      </c>
      <c r="G36" s="3"/>
      <c r="H36" s="3"/>
    </row>
    <row r="37" spans="2:8" x14ac:dyDescent="0.25">
      <c r="B37" s="3" t="s">
        <v>52</v>
      </c>
      <c r="C37" s="3"/>
      <c r="D37" s="3"/>
      <c r="E37" s="3"/>
      <c r="F37" s="3" t="s">
        <v>55</v>
      </c>
      <c r="G37" s="3"/>
      <c r="H37" s="3"/>
    </row>
    <row r="38" spans="2:8" x14ac:dyDescent="0.25">
      <c r="E38" s="3"/>
    </row>
    <row r="39" spans="2:8" x14ac:dyDescent="0.25">
      <c r="E39" s="3"/>
      <c r="F39" s="3"/>
      <c r="G39" s="3"/>
      <c r="H39" s="3"/>
    </row>
    <row r="40" spans="2:8" x14ac:dyDescent="0.25">
      <c r="E40" s="3"/>
      <c r="F40" s="3"/>
      <c r="G40" s="3"/>
      <c r="H40" s="3"/>
    </row>
    <row r="41" spans="2:8" x14ac:dyDescent="0.25">
      <c r="E41" s="3"/>
      <c r="F41" s="3"/>
      <c r="G41" s="3"/>
      <c r="H41" s="3"/>
    </row>
    <row r="42" spans="2:8" x14ac:dyDescent="0.25">
      <c r="E42" s="3"/>
    </row>
  </sheetData>
  <pageMargins left="0.2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cp:lastPrinted>2016-07-25T20:26:53Z</cp:lastPrinted>
  <dcterms:created xsi:type="dcterms:W3CDTF">2011-07-26T14:20:42Z</dcterms:created>
  <dcterms:modified xsi:type="dcterms:W3CDTF">2018-10-30T17:39:14Z</dcterms:modified>
</cp:coreProperties>
</file>