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1425" yWindow="90" windowWidth="14310" windowHeight="14655"/>
  </bookViews>
  <sheets>
    <sheet name="Final" sheetId="1" r:id="rId1"/>
  </sheets>
  <calcPr calcId="152511"/>
</workbook>
</file>

<file path=xl/calcChain.xml><?xml version="1.0" encoding="utf-8"?>
<calcChain xmlns="http://schemas.openxmlformats.org/spreadsheetml/2006/main">
  <c r="I17" i="1" l="1"/>
  <c r="I7" i="1"/>
  <c r="F30" i="1" l="1"/>
  <c r="G30" i="1"/>
  <c r="H30" i="1"/>
  <c r="I30" i="1"/>
  <c r="J30" i="1"/>
  <c r="K30" i="1"/>
  <c r="L30" i="1"/>
  <c r="M30" i="1"/>
  <c r="N30" i="1"/>
  <c r="O30" i="1"/>
  <c r="Q30" i="1"/>
  <c r="F29" i="1"/>
  <c r="G29" i="1"/>
  <c r="H29" i="1"/>
  <c r="I29" i="1"/>
  <c r="J29" i="1"/>
  <c r="K29" i="1"/>
  <c r="L29" i="1"/>
  <c r="M29" i="1"/>
  <c r="N29" i="1"/>
  <c r="O29" i="1"/>
  <c r="Q29" i="1"/>
  <c r="F28" i="1"/>
  <c r="G28" i="1"/>
  <c r="H28" i="1"/>
  <c r="I28" i="1"/>
  <c r="J28" i="1"/>
  <c r="K28" i="1"/>
  <c r="L28" i="1"/>
  <c r="M28" i="1"/>
  <c r="N28" i="1"/>
  <c r="O28" i="1"/>
  <c r="Q28" i="1"/>
  <c r="E30" i="1"/>
  <c r="E29" i="1"/>
  <c r="E28" i="1"/>
  <c r="M27" i="1"/>
  <c r="P14" i="1" l="1"/>
  <c r="E27" i="1"/>
  <c r="F27" i="1"/>
  <c r="G27" i="1"/>
  <c r="H27" i="1"/>
  <c r="I27" i="1"/>
  <c r="J27" i="1"/>
  <c r="K27" i="1"/>
  <c r="L27" i="1"/>
  <c r="N27" i="1"/>
  <c r="O27" i="1"/>
  <c r="Q27" i="1"/>
  <c r="P4" i="1" l="1"/>
  <c r="P5" i="1"/>
  <c r="P6" i="1"/>
  <c r="P7" i="1"/>
  <c r="P8" i="1"/>
  <c r="P9" i="1"/>
  <c r="P10" i="1"/>
  <c r="P11" i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3" i="1"/>
  <c r="P28" i="1" l="1"/>
  <c r="P29" i="1"/>
  <c r="P30" i="1"/>
  <c r="P27" i="1"/>
</calcChain>
</file>

<file path=xl/sharedStrings.xml><?xml version="1.0" encoding="utf-8"?>
<sst xmlns="http://schemas.openxmlformats.org/spreadsheetml/2006/main" count="82" uniqueCount="60">
  <si>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</si>
  <si>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</si>
  <si>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</si>
  <si>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</si>
  <si>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</si>
  <si>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</si>
  <si>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</si>
  <si>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</si>
  <si>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</si>
  <si>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</si>
  <si>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</si>
  <si>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</si>
  <si>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</si>
  <si>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</si>
  <si>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</si>
  <si>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</si>
  <si>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</si>
  <si>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</si>
  <si>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</si>
  <si>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</si>
  <si>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</si>
  <si>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</si>
  <si>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</si>
  <si>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</si>
  <si>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</si>
  <si>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</si>
  <si>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</si>
  <si>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</si>
  <si>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</si>
  <si>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</si>
  <si>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</si>
  <si>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</si>
  <si>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</si>
  <si>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</si>
  <si>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</si>
  <si>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</si>
  <si>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</si>
  <si>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</si>
  <si>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</si>
  <si>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</si>
  <si>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</si>
  <si>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</si>
  <si>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</si>
  <si>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</si>
  <si>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</si>
  <si>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</si>
  <si>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</si>
  <si>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</si>
  <si>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Conductivity in µS,  temperature-compensated</t>
  </si>
  <si>
    <t>Oxygen in ppm or mg/L</t>
  </si>
  <si>
    <t>O2 saturation in percent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</si>
  <si>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</si>
  <si>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</si>
  <si>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</si>
  <si>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</si>
  <si>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</si>
  <si>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</si>
  <si>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</si>
  <si>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</si>
  <si>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College Creek Alliance Water Quality Survey, 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</si>
</sst>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0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6" fillId="0" borderId="0" xfId="2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="112" zoomScaleNormal="112" workbookViewId="0">
      <selection activeCell="A2" sqref="A2"/>
    </sheetView>
  </sheetViews>
  <sheetFormatPr defaultRowHeight="15" x14ac:dyDescent="0.25"/>
  <cols>
    <col min="2" max="2" width="19.42578125" customWidth="1"/>
    <col min="4" max="4" width="5.7109375" bestFit="1" customWidth="1"/>
    <col min="5" max="5" width="7.42578125" bestFit="1" customWidth="1"/>
    <col min="6" max="6" width="8.42578125" customWidth="1"/>
    <col min="7" max="7" width="5.5703125" customWidth="1"/>
    <col min="8" max="8" width="6.28515625" customWidth="1"/>
    <col min="9" max="9" width="5" customWidth="1"/>
    <col min="10" max="10" width="4.7109375" customWidth="1"/>
    <col min="11" max="11" width="4.5703125" customWidth="1"/>
    <col min="12" max="12" width="6" customWidth="1"/>
    <col min="15" max="15" width="8.42578125" customWidth="1"/>
    <col min="16" max="16" width="7.140625" customWidth="1"/>
  </cols>
  <sheetData>
    <row r="1" spans="1:17" x14ac:dyDescent="0.25">
      <c r="A1" s="2" t="s">
        <v>59</v>
      </c>
    </row>
    <row r="2" spans="1:17" x14ac:dyDescent="0.25">
      <c r="A2" s="2" t="s">
        <v>0</v>
      </c>
      <c r="B2" s="2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x14ac:dyDescent="0.25">
      <c r="A3" s="9">
        <v>1</v>
      </c>
      <c r="B3" s="3" t="s">
        <v>17</v>
      </c>
      <c r="C3" s="3" t="s">
        <v>18</v>
      </c>
      <c r="D3" s="13">
        <v>43292</v>
      </c>
      <c r="E3" s="6">
        <v>22.7</v>
      </c>
      <c r="F3" s="7">
        <v>541</v>
      </c>
      <c r="G3" s="8">
        <v>7.94</v>
      </c>
      <c r="H3" s="7">
        <v>92.2</v>
      </c>
      <c r="I3" s="7">
        <v>0</v>
      </c>
      <c r="J3" s="8">
        <v>7.13</v>
      </c>
      <c r="K3" s="16">
        <v>3.3000000000003027</v>
      </c>
      <c r="L3" s="15">
        <v>0.198495</v>
      </c>
      <c r="M3" s="15">
        <v>0.57479999999999998</v>
      </c>
      <c r="N3" s="16">
        <v>14.5068</v>
      </c>
      <c r="O3" s="14">
        <v>7.9386000000000001</v>
      </c>
      <c r="P3" s="17">
        <f>(N3+O3)/M3</f>
        <v>39.049060542797498</v>
      </c>
      <c r="Q3" s="7">
        <v>120</v>
      </c>
    </row>
    <row r="4" spans="1:17" x14ac:dyDescent="0.25">
      <c r="A4" s="9">
        <v>2</v>
      </c>
      <c r="B4" s="3" t="s">
        <v>19</v>
      </c>
      <c r="C4" s="3" t="s">
        <v>18</v>
      </c>
      <c r="D4" s="13">
        <v>43292</v>
      </c>
      <c r="E4" s="6">
        <v>23.4</v>
      </c>
      <c r="F4" s="7">
        <v>540</v>
      </c>
      <c r="G4" s="8">
        <v>7.56</v>
      </c>
      <c r="H4" s="7">
        <v>88.7</v>
      </c>
      <c r="I4" s="18">
        <v>0</v>
      </c>
      <c r="J4" s="8">
        <v>7.14</v>
      </c>
      <c r="K4" s="16">
        <v>2.6999999999999247</v>
      </c>
      <c r="L4" s="15">
        <v>0.187668</v>
      </c>
      <c r="M4" s="15">
        <v>0.57479999999999998</v>
      </c>
      <c r="N4" s="16">
        <v>31.785599999999999</v>
      </c>
      <c r="O4" s="14">
        <v>6.8382000000000005</v>
      </c>
      <c r="P4" s="19">
        <f t="shared" ref="P4:P26" si="0">(N4+O4)/M4</f>
        <v>67.195198329853866</v>
      </c>
      <c r="Q4" s="7">
        <v>120</v>
      </c>
    </row>
    <row r="5" spans="1:17" x14ac:dyDescent="0.25">
      <c r="A5" s="9">
        <v>3</v>
      </c>
      <c r="B5" s="3" t="s">
        <v>20</v>
      </c>
      <c r="C5" s="3" t="s">
        <v>18</v>
      </c>
      <c r="D5" s="13">
        <v>43292</v>
      </c>
      <c r="E5" s="6">
        <v>24.3</v>
      </c>
      <c r="F5" s="7">
        <v>448.8</v>
      </c>
      <c r="G5" s="8">
        <v>7.69</v>
      </c>
      <c r="H5" s="7">
        <v>91</v>
      </c>
      <c r="I5" s="18">
        <v>0</v>
      </c>
      <c r="J5" s="8">
        <v>7.26</v>
      </c>
      <c r="K5" s="16">
        <v>9.6666666666663428</v>
      </c>
      <c r="L5" s="15">
        <v>0.54135000000000011</v>
      </c>
      <c r="M5" s="15">
        <v>1.2932999999999999</v>
      </c>
      <c r="N5" s="16">
        <v>10.0716</v>
      </c>
      <c r="O5" s="14">
        <v>2.5152000000000001</v>
      </c>
      <c r="P5" s="19">
        <f t="shared" si="0"/>
        <v>9.7323126884713531</v>
      </c>
      <c r="Q5" s="7">
        <v>66</v>
      </c>
    </row>
    <row r="6" spans="1:17" x14ac:dyDescent="0.25">
      <c r="A6" s="9">
        <v>4</v>
      </c>
      <c r="B6" s="3" t="s">
        <v>21</v>
      </c>
      <c r="C6" s="3" t="s">
        <v>22</v>
      </c>
      <c r="D6" s="13">
        <v>43292</v>
      </c>
      <c r="E6" s="6">
        <v>28</v>
      </c>
      <c r="F6" s="7">
        <v>279</v>
      </c>
      <c r="G6" s="8">
        <v>8.24</v>
      </c>
      <c r="H6" s="7">
        <v>106</v>
      </c>
      <c r="I6" s="18">
        <v>33</v>
      </c>
      <c r="J6" s="8">
        <v>7.75</v>
      </c>
      <c r="K6" s="16">
        <v>8.2000000000004292</v>
      </c>
      <c r="L6" s="15">
        <v>0.35287999999999997</v>
      </c>
      <c r="M6" s="15">
        <v>0.33529999999999999</v>
      </c>
      <c r="N6" s="16">
        <v>0.36959999999999998</v>
      </c>
      <c r="O6" s="14">
        <v>6.681</v>
      </c>
      <c r="P6" s="19">
        <f t="shared" si="0"/>
        <v>21.027736355502537</v>
      </c>
      <c r="Q6" s="7">
        <v>120</v>
      </c>
    </row>
    <row r="7" spans="1:17" x14ac:dyDescent="0.25">
      <c r="A7" s="9">
        <v>5</v>
      </c>
      <c r="B7" s="3" t="s">
        <v>23</v>
      </c>
      <c r="C7" s="3" t="s">
        <v>22</v>
      </c>
      <c r="D7" s="13">
        <v>43292</v>
      </c>
      <c r="E7" s="6">
        <v>26.8</v>
      </c>
      <c r="F7" s="7">
        <v>171</v>
      </c>
      <c r="G7" s="8">
        <v>6.89</v>
      </c>
      <c r="H7" s="7">
        <v>85.8</v>
      </c>
      <c r="I7" s="18">
        <f>7*33</f>
        <v>231</v>
      </c>
      <c r="J7" s="8">
        <v>7</v>
      </c>
      <c r="K7" s="16">
        <v>53.125000000001087</v>
      </c>
      <c r="L7" s="15">
        <v>2.9824375000000001</v>
      </c>
      <c r="M7" s="15">
        <v>4.4067999999999996</v>
      </c>
      <c r="N7" s="16">
        <v>9.2399999999999996E-2</v>
      </c>
      <c r="O7" s="14">
        <v>6.8382000000000005</v>
      </c>
      <c r="P7" s="19">
        <f t="shared" si="0"/>
        <v>1.5727058182808389</v>
      </c>
      <c r="Q7" s="7">
        <v>18</v>
      </c>
    </row>
    <row r="8" spans="1:17" x14ac:dyDescent="0.25">
      <c r="A8" s="9">
        <v>6</v>
      </c>
      <c r="B8" s="3" t="s">
        <v>24</v>
      </c>
      <c r="C8" s="3" t="s">
        <v>18</v>
      </c>
      <c r="D8" s="13">
        <v>43292</v>
      </c>
      <c r="E8" s="6">
        <v>24.8</v>
      </c>
      <c r="F8" s="7">
        <v>503</v>
      </c>
      <c r="G8" s="8">
        <v>6.93</v>
      </c>
      <c r="H8" s="7">
        <v>83.5</v>
      </c>
      <c r="I8" s="18">
        <v>33</v>
      </c>
      <c r="J8" s="8">
        <v>7.31</v>
      </c>
      <c r="K8" s="16">
        <v>6.7000000000003723</v>
      </c>
      <c r="L8" s="15">
        <v>0.500448</v>
      </c>
      <c r="M8" s="15">
        <v>1.9159999999999999</v>
      </c>
      <c r="N8" s="16">
        <v>25.7334</v>
      </c>
      <c r="O8" s="14">
        <v>4.2444000000000006</v>
      </c>
      <c r="P8" s="19">
        <f t="shared" si="0"/>
        <v>15.646033402922757</v>
      </c>
      <c r="Q8" s="7">
        <v>120</v>
      </c>
    </row>
    <row r="9" spans="1:17" x14ac:dyDescent="0.25">
      <c r="A9" s="9">
        <v>7</v>
      </c>
      <c r="B9" s="3" t="s">
        <v>25</v>
      </c>
      <c r="C9" s="3" t="s">
        <v>18</v>
      </c>
      <c r="D9" s="13">
        <v>43292</v>
      </c>
      <c r="E9" s="6">
        <v>21</v>
      </c>
      <c r="F9" s="7">
        <v>771</v>
      </c>
      <c r="G9" s="8">
        <v>7.46</v>
      </c>
      <c r="H9" s="7">
        <v>83.9</v>
      </c>
      <c r="I9" s="18">
        <v>33</v>
      </c>
      <c r="J9" s="8">
        <v>7.02</v>
      </c>
      <c r="K9" s="16">
        <v>6.1428571428574177</v>
      </c>
      <c r="L9" s="15">
        <v>0.24747428571428567</v>
      </c>
      <c r="M9" s="15">
        <v>0.86219999999999997</v>
      </c>
      <c r="N9" s="16">
        <v>46.846799999999995</v>
      </c>
      <c r="O9" s="14">
        <v>2.6724000000000001</v>
      </c>
      <c r="P9" s="19">
        <f t="shared" si="0"/>
        <v>57.433542101600558</v>
      </c>
      <c r="Q9" s="7">
        <v>59</v>
      </c>
    </row>
    <row r="10" spans="1:17" x14ac:dyDescent="0.25">
      <c r="A10" s="9">
        <v>8</v>
      </c>
      <c r="B10" s="3" t="s">
        <v>26</v>
      </c>
      <c r="C10" s="3" t="s">
        <v>22</v>
      </c>
      <c r="D10" s="13">
        <v>43292</v>
      </c>
      <c r="E10" s="6">
        <v>31.2</v>
      </c>
      <c r="F10" s="7">
        <v>226</v>
      </c>
      <c r="G10" s="8">
        <v>8.75</v>
      </c>
      <c r="H10" s="7">
        <v>119.3</v>
      </c>
      <c r="I10" s="18">
        <v>0</v>
      </c>
      <c r="J10" s="8">
        <v>7.84</v>
      </c>
      <c r="K10" s="16">
        <v>8.0000000000000071</v>
      </c>
      <c r="L10" s="15">
        <v>0.41543599999999997</v>
      </c>
      <c r="M10" s="15">
        <v>2.5865999999999998</v>
      </c>
      <c r="N10" s="16">
        <v>1.9403999999999999</v>
      </c>
      <c r="O10" s="14">
        <v>1.6506000000000001</v>
      </c>
      <c r="P10" s="19">
        <f t="shared" si="0"/>
        <v>1.3883089770354908</v>
      </c>
      <c r="Q10" s="7">
        <v>86</v>
      </c>
    </row>
    <row r="11" spans="1:17" x14ac:dyDescent="0.25">
      <c r="A11" s="9">
        <v>9</v>
      </c>
      <c r="B11" s="3" t="s">
        <v>27</v>
      </c>
      <c r="C11" s="3" t="s">
        <v>28</v>
      </c>
      <c r="D11" s="13">
        <v>43292</v>
      </c>
      <c r="E11" s="6">
        <v>27.5</v>
      </c>
      <c r="F11" s="7">
        <v>1185</v>
      </c>
      <c r="G11" s="8">
        <v>8.17</v>
      </c>
      <c r="H11" s="7">
        <v>102.6</v>
      </c>
      <c r="I11" s="18">
        <v>33</v>
      </c>
      <c r="J11" s="8">
        <v>7.69</v>
      </c>
      <c r="K11" s="16">
        <v>40.000000000000036</v>
      </c>
      <c r="L11" s="15">
        <v>1.5318199999999997</v>
      </c>
      <c r="M11" s="15">
        <v>3.7361999999999997</v>
      </c>
      <c r="N11" s="16">
        <v>0.32339999999999997</v>
      </c>
      <c r="O11" s="14">
        <v>3.0654000000000003</v>
      </c>
      <c r="P11" s="19">
        <f t="shared" si="0"/>
        <v>0.90701782559820154</v>
      </c>
      <c r="Q11" s="7">
        <v>24</v>
      </c>
    </row>
    <row r="12" spans="1:17" x14ac:dyDescent="0.25">
      <c r="A12" s="9">
        <v>10</v>
      </c>
      <c r="B12" s="3" t="s">
        <v>29</v>
      </c>
      <c r="C12" s="3" t="s">
        <v>28</v>
      </c>
      <c r="D12" s="13">
        <v>43292</v>
      </c>
      <c r="E12" s="6">
        <v>28.7</v>
      </c>
      <c r="F12" s="7">
        <v>2293</v>
      </c>
      <c r="G12" s="8">
        <v>8.01</v>
      </c>
      <c r="H12" s="7">
        <v>103.7</v>
      </c>
      <c r="I12" s="7">
        <v>33</v>
      </c>
      <c r="J12" s="8">
        <v>7.73</v>
      </c>
      <c r="K12" s="16">
        <v>27.666666666667322</v>
      </c>
      <c r="L12" s="15">
        <v>0.82071333333333329</v>
      </c>
      <c r="M12" s="15">
        <v>5.0294999999999996</v>
      </c>
      <c r="N12" s="16">
        <v>0.2772</v>
      </c>
      <c r="O12" s="14">
        <v>3.3798000000000004</v>
      </c>
      <c r="P12" s="19">
        <f t="shared" si="0"/>
        <v>0.7271100507008651</v>
      </c>
      <c r="Q12" s="7">
        <v>31</v>
      </c>
    </row>
    <row r="13" spans="1:17" x14ac:dyDescent="0.25">
      <c r="A13" s="9">
        <v>11</v>
      </c>
      <c r="B13" s="3" t="s">
        <v>30</v>
      </c>
      <c r="C13" s="3" t="s">
        <v>22</v>
      </c>
      <c r="D13" s="13">
        <v>43292</v>
      </c>
      <c r="E13" s="6">
        <v>30.3</v>
      </c>
      <c r="F13" s="7">
        <v>271</v>
      </c>
      <c r="G13" s="8">
        <v>7.45</v>
      </c>
      <c r="H13" s="7">
        <v>98.4</v>
      </c>
      <c r="I13" s="18">
        <v>33</v>
      </c>
      <c r="J13" s="8">
        <v>7.74</v>
      </c>
      <c r="K13" s="16">
        <v>3.4285714285710505</v>
      </c>
      <c r="L13" s="15">
        <v>0.12831999999999996</v>
      </c>
      <c r="M13" s="15">
        <v>0.23949999999999999</v>
      </c>
      <c r="N13" s="16">
        <v>0.2772</v>
      </c>
      <c r="O13" s="14">
        <v>3.3012000000000001</v>
      </c>
      <c r="P13" s="19">
        <f t="shared" si="0"/>
        <v>14.941127348643008</v>
      </c>
      <c r="Q13" s="7">
        <v>120</v>
      </c>
    </row>
    <row r="14" spans="1:17" x14ac:dyDescent="0.25">
      <c r="A14" s="9">
        <v>12</v>
      </c>
      <c r="B14" s="3" t="s">
        <v>31</v>
      </c>
      <c r="C14" s="3" t="s">
        <v>22</v>
      </c>
      <c r="D14" s="13">
        <v>43292</v>
      </c>
      <c r="E14" s="6">
        <v>29.9</v>
      </c>
      <c r="F14" s="7">
        <v>186</v>
      </c>
      <c r="G14" s="8">
        <v>8.15</v>
      </c>
      <c r="H14" s="7">
        <v>107.3</v>
      </c>
      <c r="I14" s="18">
        <v>0</v>
      </c>
      <c r="J14" s="8">
        <v>7.67</v>
      </c>
      <c r="K14" s="16">
        <v>4.2999999999997485</v>
      </c>
      <c r="L14" s="15">
        <v>0.16360799999999998</v>
      </c>
      <c r="M14" s="15">
        <v>0.57479999999999998</v>
      </c>
      <c r="N14" s="16">
        <v>1.0164</v>
      </c>
      <c r="O14" s="14">
        <v>0.62880000000000003</v>
      </c>
      <c r="P14" s="19">
        <f t="shared" si="0"/>
        <v>2.8622129436325681</v>
      </c>
      <c r="Q14" s="7">
        <v>120</v>
      </c>
    </row>
    <row r="15" spans="1:17" x14ac:dyDescent="0.25">
      <c r="A15" s="9">
        <v>13</v>
      </c>
      <c r="B15" s="3" t="s">
        <v>32</v>
      </c>
      <c r="C15" s="3" t="s">
        <v>28</v>
      </c>
      <c r="D15" s="13">
        <v>43292</v>
      </c>
      <c r="E15" s="6">
        <v>31</v>
      </c>
      <c r="F15" s="7">
        <v>949</v>
      </c>
      <c r="G15" s="8">
        <v>7.74</v>
      </c>
      <c r="H15" s="7">
        <v>104.5</v>
      </c>
      <c r="I15" s="18">
        <v>33</v>
      </c>
      <c r="J15" s="8">
        <v>7.62</v>
      </c>
      <c r="K15" s="16">
        <v>34.000000000000696</v>
      </c>
      <c r="L15" s="15">
        <v>1.5318199999999997</v>
      </c>
      <c r="M15" s="15">
        <v>1.3891</v>
      </c>
      <c r="N15" s="16">
        <v>0.83160000000000001</v>
      </c>
      <c r="O15" s="14">
        <v>10.453800000000001</v>
      </c>
      <c r="P15" s="19">
        <f t="shared" si="0"/>
        <v>8.1242531135267448</v>
      </c>
      <c r="Q15" s="7">
        <v>40</v>
      </c>
    </row>
    <row r="16" spans="1:17" x14ac:dyDescent="0.25">
      <c r="A16" s="9">
        <v>14</v>
      </c>
      <c r="B16" s="3" t="s">
        <v>33</v>
      </c>
      <c r="C16" s="3" t="s">
        <v>28</v>
      </c>
      <c r="D16" s="13">
        <v>43292</v>
      </c>
      <c r="E16" s="6">
        <v>28.6</v>
      </c>
      <c r="F16" s="7">
        <v>1030</v>
      </c>
      <c r="G16" s="8">
        <v>7.3</v>
      </c>
      <c r="H16" s="7">
        <v>94.3</v>
      </c>
      <c r="I16" s="18">
        <v>0</v>
      </c>
      <c r="J16" s="8">
        <v>7.55</v>
      </c>
      <c r="K16" s="16">
        <v>31.000000000001027</v>
      </c>
      <c r="L16" s="15">
        <v>2.0932199999999996</v>
      </c>
      <c r="M16" s="15">
        <v>2.8260999999999998</v>
      </c>
      <c r="N16" s="16">
        <v>6.1445999999999996</v>
      </c>
      <c r="O16" s="14">
        <v>2.2008000000000001</v>
      </c>
      <c r="P16" s="19">
        <f t="shared" si="0"/>
        <v>2.9529740631966312</v>
      </c>
      <c r="Q16" s="7">
        <v>22</v>
      </c>
    </row>
    <row r="17" spans="1:17" x14ac:dyDescent="0.25">
      <c r="A17" s="9">
        <v>15</v>
      </c>
      <c r="B17" s="3" t="s">
        <v>34</v>
      </c>
      <c r="C17" s="3" t="s">
        <v>18</v>
      </c>
      <c r="D17" s="13">
        <v>43292</v>
      </c>
      <c r="E17" s="6">
        <v>24.7</v>
      </c>
      <c r="F17" s="7">
        <v>670</v>
      </c>
      <c r="G17" s="8">
        <v>8.08</v>
      </c>
      <c r="H17" s="7">
        <v>97.1</v>
      </c>
      <c r="I17" s="7">
        <f>33*4</f>
        <v>132</v>
      </c>
      <c r="J17" s="8">
        <v>7.25</v>
      </c>
      <c r="K17" s="16">
        <v>3.6000000000000476</v>
      </c>
      <c r="L17" s="15">
        <v>0.38375699999999996</v>
      </c>
      <c r="M17" s="15">
        <v>1.3891</v>
      </c>
      <c r="N17" s="16">
        <v>16.169999999999998</v>
      </c>
      <c r="O17" s="14">
        <v>1.8864000000000001</v>
      </c>
      <c r="P17" s="19">
        <f t="shared" si="0"/>
        <v>12.998632207904397</v>
      </c>
      <c r="Q17" s="7">
        <v>120</v>
      </c>
    </row>
    <row r="18" spans="1:17" x14ac:dyDescent="0.25">
      <c r="A18" s="9">
        <v>16</v>
      </c>
      <c r="B18" s="3" t="s">
        <v>35</v>
      </c>
      <c r="C18" s="3" t="s">
        <v>22</v>
      </c>
      <c r="D18" s="13">
        <v>43292</v>
      </c>
      <c r="E18" s="6">
        <v>30.6</v>
      </c>
      <c r="F18" s="7">
        <v>1110</v>
      </c>
      <c r="G18" s="8">
        <v>7.41</v>
      </c>
      <c r="H18" s="7">
        <v>98.8</v>
      </c>
      <c r="I18" s="18">
        <v>99</v>
      </c>
      <c r="J18" s="8">
        <v>8.2100000000000009</v>
      </c>
      <c r="K18" s="16">
        <v>15.333333333333126</v>
      </c>
      <c r="L18" s="15">
        <v>1.2631499999999998</v>
      </c>
      <c r="M18" s="15">
        <v>2.0118</v>
      </c>
      <c r="N18" s="16">
        <v>1.2473999999999998</v>
      </c>
      <c r="O18" s="14">
        <v>3.0654000000000003</v>
      </c>
      <c r="P18" s="19">
        <f t="shared" si="0"/>
        <v>2.143751864002386</v>
      </c>
      <c r="Q18" s="7">
        <v>56</v>
      </c>
    </row>
    <row r="19" spans="1:17" x14ac:dyDescent="0.25">
      <c r="A19" s="9">
        <v>17</v>
      </c>
      <c r="B19" s="3" t="s">
        <v>36</v>
      </c>
      <c r="C19" s="3" t="s">
        <v>22</v>
      </c>
      <c r="D19" s="13">
        <v>43292</v>
      </c>
      <c r="E19" s="6">
        <v>30</v>
      </c>
      <c r="F19" s="7">
        <v>333</v>
      </c>
      <c r="G19" s="8">
        <v>7.76</v>
      </c>
      <c r="H19" s="7">
        <v>102.2</v>
      </c>
      <c r="I19" s="18">
        <v>33</v>
      </c>
      <c r="J19" s="8">
        <v>7.69</v>
      </c>
      <c r="K19" s="16">
        <v>9.2727272727274617</v>
      </c>
      <c r="L19" s="15">
        <v>0.63212181818181812</v>
      </c>
      <c r="M19" s="15">
        <v>0.47899999999999998</v>
      </c>
      <c r="N19" s="16">
        <v>3.1877999999999997</v>
      </c>
      <c r="O19" s="14">
        <v>11.397</v>
      </c>
      <c r="P19" s="19">
        <f t="shared" si="0"/>
        <v>30.448434237995826</v>
      </c>
      <c r="Q19" s="7">
        <v>73</v>
      </c>
    </row>
    <row r="20" spans="1:17" x14ac:dyDescent="0.25">
      <c r="A20" s="9">
        <v>18</v>
      </c>
      <c r="B20" s="3" t="s">
        <v>37</v>
      </c>
      <c r="C20" s="3" t="s">
        <v>18</v>
      </c>
      <c r="D20" s="13">
        <v>43292</v>
      </c>
      <c r="E20" s="6">
        <v>27.1</v>
      </c>
      <c r="F20" s="7">
        <v>1120</v>
      </c>
      <c r="G20" s="8">
        <v>7.37</v>
      </c>
      <c r="H20" s="7">
        <v>92.7</v>
      </c>
      <c r="I20" s="18">
        <v>33</v>
      </c>
      <c r="J20" s="8">
        <v>7.89</v>
      </c>
      <c r="K20" s="16">
        <v>18.333333333333535</v>
      </c>
      <c r="L20" s="15">
        <v>0.51528499999999999</v>
      </c>
      <c r="M20" s="15">
        <v>4.8857999999999997</v>
      </c>
      <c r="N20" s="16">
        <v>27.304199999999998</v>
      </c>
      <c r="O20" s="14">
        <v>5.109</v>
      </c>
      <c r="P20" s="19">
        <f t="shared" si="0"/>
        <v>6.6341643129067904</v>
      </c>
      <c r="Q20" s="7">
        <v>70</v>
      </c>
    </row>
    <row r="21" spans="1:17" x14ac:dyDescent="0.25">
      <c r="A21" s="9">
        <v>19</v>
      </c>
      <c r="B21" s="3" t="s">
        <v>38</v>
      </c>
      <c r="C21" s="3" t="s">
        <v>28</v>
      </c>
      <c r="D21" s="13">
        <v>43292</v>
      </c>
      <c r="E21" s="6">
        <v>28.1</v>
      </c>
      <c r="F21" s="7">
        <v>1577</v>
      </c>
      <c r="G21" s="8">
        <v>7.57</v>
      </c>
      <c r="H21" s="7">
        <v>97.2</v>
      </c>
      <c r="I21" s="18">
        <v>0</v>
      </c>
      <c r="J21" s="8">
        <v>7.41</v>
      </c>
      <c r="K21" s="16">
        <v>42.500000000000867</v>
      </c>
      <c r="L21" s="15">
        <v>2.1473549999999997</v>
      </c>
      <c r="M21" s="15">
        <v>2.0596999999999999</v>
      </c>
      <c r="N21" s="16">
        <v>0.87779999999999991</v>
      </c>
      <c r="O21" s="14">
        <v>2.9868000000000001</v>
      </c>
      <c r="P21" s="19">
        <f t="shared" si="0"/>
        <v>1.8762926639801916</v>
      </c>
      <c r="Q21" s="7">
        <v>30</v>
      </c>
    </row>
    <row r="22" spans="1:17" x14ac:dyDescent="0.25">
      <c r="A22" s="9">
        <v>20</v>
      </c>
      <c r="B22" s="3" t="s">
        <v>39</v>
      </c>
      <c r="C22" s="3" t="s">
        <v>22</v>
      </c>
      <c r="D22" s="13">
        <v>43292</v>
      </c>
      <c r="E22" s="6">
        <v>28.9</v>
      </c>
      <c r="F22" s="7">
        <v>327</v>
      </c>
      <c r="G22" s="8">
        <v>7.23</v>
      </c>
      <c r="H22" s="7">
        <v>93.7</v>
      </c>
      <c r="I22" s="18">
        <v>0</v>
      </c>
      <c r="J22" s="8">
        <v>7.31</v>
      </c>
      <c r="K22" s="16">
        <v>6.5000000000003944</v>
      </c>
      <c r="L22" s="15">
        <v>0.78194999999999981</v>
      </c>
      <c r="M22" s="15">
        <v>0.38319999999999999</v>
      </c>
      <c r="N22" s="16">
        <v>0</v>
      </c>
      <c r="O22" s="14">
        <v>4.4802</v>
      </c>
      <c r="P22" s="19">
        <f t="shared" si="0"/>
        <v>11.691544885177453</v>
      </c>
      <c r="Q22" s="7">
        <v>81</v>
      </c>
    </row>
    <row r="23" spans="1:17" x14ac:dyDescent="0.25">
      <c r="A23" s="9">
        <v>21</v>
      </c>
      <c r="B23" s="3" t="s">
        <v>40</v>
      </c>
      <c r="C23" s="3" t="s">
        <v>18</v>
      </c>
      <c r="D23" s="13">
        <v>43292</v>
      </c>
      <c r="E23" s="6">
        <v>19.899999999999999</v>
      </c>
      <c r="F23" s="7">
        <v>395</v>
      </c>
      <c r="G23" s="8">
        <v>8.83</v>
      </c>
      <c r="H23" s="7">
        <v>98.3</v>
      </c>
      <c r="I23" s="18">
        <v>0</v>
      </c>
      <c r="J23" s="8">
        <v>6.53</v>
      </c>
      <c r="K23" s="16">
        <v>11.200000000000099</v>
      </c>
      <c r="L23" s="15">
        <v>0.35849400000000003</v>
      </c>
      <c r="M23" s="15">
        <v>0.33529999999999999</v>
      </c>
      <c r="N23" s="16">
        <v>2.8182</v>
      </c>
      <c r="O23" s="14">
        <v>9.2748000000000008</v>
      </c>
      <c r="P23" s="19">
        <f t="shared" si="0"/>
        <v>36.066209364747991</v>
      </c>
      <c r="Q23" s="7">
        <v>120</v>
      </c>
    </row>
    <row r="24" spans="1:17" x14ac:dyDescent="0.25">
      <c r="A24" s="9">
        <v>22</v>
      </c>
      <c r="B24" s="3" t="s">
        <v>41</v>
      </c>
      <c r="C24" s="3" t="s">
        <v>18</v>
      </c>
      <c r="D24" s="13">
        <v>43292</v>
      </c>
      <c r="E24" s="6">
        <v>22.6</v>
      </c>
      <c r="F24" s="7">
        <v>580</v>
      </c>
      <c r="G24" s="8">
        <v>8.84</v>
      </c>
      <c r="H24" s="7">
        <v>101.7</v>
      </c>
      <c r="I24" s="18">
        <v>99</v>
      </c>
      <c r="J24" s="8">
        <v>7.25</v>
      </c>
      <c r="K24" s="16">
        <v>5.4666666666669528</v>
      </c>
      <c r="L24" s="15">
        <v>0.42987199999999998</v>
      </c>
      <c r="M24" s="15">
        <v>0.62270000000000003</v>
      </c>
      <c r="N24" s="16">
        <v>15.384599999999999</v>
      </c>
      <c r="O24" s="14">
        <v>8.7246000000000006</v>
      </c>
      <c r="P24" s="19">
        <f t="shared" si="0"/>
        <v>38.717199293399709</v>
      </c>
      <c r="Q24" s="7">
        <v>97</v>
      </c>
    </row>
    <row r="25" spans="1:17" x14ac:dyDescent="0.25">
      <c r="A25" s="9">
        <v>23</v>
      </c>
      <c r="B25" s="3" t="s">
        <v>38</v>
      </c>
      <c r="C25" s="3" t="s">
        <v>28</v>
      </c>
      <c r="D25" s="13">
        <v>43292</v>
      </c>
      <c r="E25" s="6">
        <v>28</v>
      </c>
      <c r="F25" s="7">
        <v>912</v>
      </c>
      <c r="G25" s="8">
        <v>7.73</v>
      </c>
      <c r="H25" s="7">
        <v>98.8</v>
      </c>
      <c r="I25" s="18">
        <v>0</v>
      </c>
      <c r="J25" s="8">
        <v>7.48</v>
      </c>
      <c r="K25" s="16">
        <v>33.333333333332625</v>
      </c>
      <c r="L25" s="15">
        <v>1.7644</v>
      </c>
      <c r="M25" s="15">
        <v>1.2454000000000001</v>
      </c>
      <c r="N25" s="16">
        <v>0.4158</v>
      </c>
      <c r="O25" s="14">
        <v>5.109</v>
      </c>
      <c r="P25" s="19">
        <f t="shared" si="0"/>
        <v>4.4361650875220811</v>
      </c>
      <c r="Q25" s="7">
        <v>23</v>
      </c>
    </row>
    <row r="26" spans="1:17" x14ac:dyDescent="0.25">
      <c r="A26" s="9">
        <v>24</v>
      </c>
      <c r="B26" s="3" t="s">
        <v>42</v>
      </c>
      <c r="C26" s="3" t="s">
        <v>18</v>
      </c>
      <c r="D26" s="13">
        <v>43292</v>
      </c>
      <c r="E26" s="6">
        <v>28.4</v>
      </c>
      <c r="F26" s="7">
        <v>1556</v>
      </c>
      <c r="G26" s="8">
        <v>7.73</v>
      </c>
      <c r="H26" s="7">
        <v>99.5</v>
      </c>
      <c r="I26" s="7">
        <v>33</v>
      </c>
      <c r="J26" s="8">
        <v>8.33</v>
      </c>
      <c r="K26" s="16">
        <v>4.3999999999999595</v>
      </c>
      <c r="L26" s="15">
        <v>0.15318199999999998</v>
      </c>
      <c r="M26" s="15">
        <v>5.4127000000000001</v>
      </c>
      <c r="N26" s="16">
        <v>18.988199999999999</v>
      </c>
      <c r="O26" s="14">
        <v>4.3230000000000004</v>
      </c>
      <c r="P26" s="19">
        <f t="shared" si="0"/>
        <v>4.3067600273430999</v>
      </c>
      <c r="Q26" s="7">
        <v>120</v>
      </c>
    </row>
    <row r="27" spans="1:17" x14ac:dyDescent="0.25">
      <c r="A27" s="1"/>
      <c r="B27" s="2" t="s">
        <v>43</v>
      </c>
      <c r="C27" s="1"/>
      <c r="D27" s="13"/>
      <c r="E27" s="10">
        <f>AVERAGE(E3:E26)</f>
        <v>26.9375</v>
      </c>
      <c r="F27" s="11">
        <f>AVERAGE(F3:F26)</f>
        <v>748.9083333333333</v>
      </c>
      <c r="G27" s="12">
        <f t="shared" ref="G27:Q27" si="1">AVERAGE(G3:G26)</f>
        <v>7.784583333333333</v>
      </c>
      <c r="H27" s="11">
        <f>AVERAGE(H3:H26)</f>
        <v>97.550000000000011</v>
      </c>
      <c r="I27" s="11">
        <f t="shared" si="1"/>
        <v>37.125</v>
      </c>
      <c r="J27" s="12">
        <f t="shared" si="1"/>
        <v>7.4916666666666663</v>
      </c>
      <c r="K27" s="10">
        <f>AVERAGE(K3:K26)</f>
        <v>16.173714826840037</v>
      </c>
      <c r="L27" s="12">
        <f>AVERAGE(L3:L26)</f>
        <v>0.8385523723845596</v>
      </c>
      <c r="M27" s="12">
        <f>AVERAGE(M3:M26)</f>
        <v>1.8820708333333329</v>
      </c>
      <c r="N27" s="10">
        <f t="shared" si="1"/>
        <v>9.442124999999999</v>
      </c>
      <c r="O27" s="10">
        <f t="shared" si="1"/>
        <v>4.9485250000000001</v>
      </c>
      <c r="P27" s="11">
        <f t="shared" si="1"/>
        <v>16.369947812780946</v>
      </c>
      <c r="Q27" s="11">
        <f t="shared" si="1"/>
        <v>77.333333333333329</v>
      </c>
    </row>
    <row r="28" spans="1:17" x14ac:dyDescent="0.25">
      <c r="A28" s="1"/>
      <c r="B28" s="2" t="s">
        <v>44</v>
      </c>
      <c r="C28" s="1"/>
      <c r="D28" s="1"/>
      <c r="E28" s="10">
        <f>AVERAGE(E3,E4,E5,E8,E9,E17,E20,E23,E24)</f>
        <v>23.388888888888886</v>
      </c>
      <c r="F28" s="11">
        <f t="shared" ref="F28:Q28" si="2">AVERAGE(F3,F4,F5,F8,F9,F17,F20,F23,F24)</f>
        <v>618.75555555555559</v>
      </c>
      <c r="G28" s="12">
        <f t="shared" si="2"/>
        <v>7.8555555555555543</v>
      </c>
      <c r="H28" s="11">
        <f t="shared" si="2"/>
        <v>92.12222222222222</v>
      </c>
      <c r="I28" s="11">
        <f t="shared" si="2"/>
        <v>36.666666666666664</v>
      </c>
      <c r="J28" s="12">
        <f t="shared" si="2"/>
        <v>7.1977777777777776</v>
      </c>
      <c r="K28" s="10">
        <f t="shared" si="2"/>
        <v>7.456613756613887</v>
      </c>
      <c r="L28" s="12">
        <f t="shared" si="2"/>
        <v>0.37364925396825399</v>
      </c>
      <c r="M28" s="12">
        <f t="shared" si="2"/>
        <v>1.3837777777777776</v>
      </c>
      <c r="N28" s="10">
        <f t="shared" si="2"/>
        <v>21.18013333333333</v>
      </c>
      <c r="O28" s="10">
        <f t="shared" si="2"/>
        <v>5.4670666666666667</v>
      </c>
      <c r="P28" s="11">
        <f t="shared" si="2"/>
        <v>31.496928027178324</v>
      </c>
      <c r="Q28" s="11">
        <f t="shared" si="2"/>
        <v>99.111111111111114</v>
      </c>
    </row>
    <row r="29" spans="1:17" x14ac:dyDescent="0.25">
      <c r="A29" s="1"/>
      <c r="B29" s="2" t="s">
        <v>45</v>
      </c>
      <c r="C29" s="1"/>
      <c r="D29" s="1"/>
      <c r="E29" s="10">
        <f>AVERAGE(E6,E7,E10,E14,E13,E18,E19,E22)</f>
        <v>29.462500000000002</v>
      </c>
      <c r="F29" s="11">
        <f t="shared" ref="F29:Q29" si="3">AVERAGE(F6,F7,F10,F14,F13,F18,F19,F22)</f>
        <v>362.875</v>
      </c>
      <c r="G29" s="12">
        <f t="shared" si="3"/>
        <v>7.7349999999999994</v>
      </c>
      <c r="H29" s="11">
        <f t="shared" si="3"/>
        <v>101.43750000000001</v>
      </c>
      <c r="I29" s="11">
        <f t="shared" si="3"/>
        <v>53.625</v>
      </c>
      <c r="J29" s="12">
        <f t="shared" si="3"/>
        <v>7.6512500000000001</v>
      </c>
      <c r="K29" s="10">
        <f t="shared" si="3"/>
        <v>13.519954004329165</v>
      </c>
      <c r="L29" s="12">
        <f t="shared" si="3"/>
        <v>0.83998791477272716</v>
      </c>
      <c r="M29" s="12">
        <f t="shared" si="3"/>
        <v>1.3771249999999997</v>
      </c>
      <c r="N29" s="10">
        <f t="shared" si="3"/>
        <v>1.0164</v>
      </c>
      <c r="O29" s="10">
        <f t="shared" si="3"/>
        <v>4.7553000000000001</v>
      </c>
      <c r="P29" s="11">
        <f t="shared" si="3"/>
        <v>10.759477803783762</v>
      </c>
      <c r="Q29" s="11">
        <f t="shared" si="3"/>
        <v>84.25</v>
      </c>
    </row>
    <row r="30" spans="1:17" x14ac:dyDescent="0.25">
      <c r="A30" s="1"/>
      <c r="B30" s="2" t="s">
        <v>46</v>
      </c>
      <c r="C30" s="1"/>
      <c r="D30" s="1"/>
      <c r="E30" s="10">
        <f>AVERAGE(E11,E12,E16,E15,E21,E25)</f>
        <v>28.650000000000002</v>
      </c>
      <c r="F30" s="11">
        <f t="shared" ref="F30:Q30" si="4">AVERAGE(F11,F12,F16,F15,F21,F25)</f>
        <v>1324.3333333333333</v>
      </c>
      <c r="G30" s="12">
        <f t="shared" si="4"/>
        <v>7.753333333333333</v>
      </c>
      <c r="H30" s="11">
        <f t="shared" si="4"/>
        <v>100.18333333333334</v>
      </c>
      <c r="I30" s="11">
        <f t="shared" si="4"/>
        <v>16.5</v>
      </c>
      <c r="J30" s="12">
        <f t="shared" si="4"/>
        <v>7.580000000000001</v>
      </c>
      <c r="K30" s="10">
        <f t="shared" si="4"/>
        <v>34.750000000000426</v>
      </c>
      <c r="L30" s="12">
        <f t="shared" si="4"/>
        <v>1.6482213888888886</v>
      </c>
      <c r="M30" s="12">
        <f t="shared" si="4"/>
        <v>2.7143333333333328</v>
      </c>
      <c r="N30" s="10">
        <f t="shared" si="4"/>
        <v>1.4783999999999999</v>
      </c>
      <c r="O30" s="10">
        <f t="shared" si="4"/>
        <v>4.5325999999999995</v>
      </c>
      <c r="P30" s="11">
        <f t="shared" si="4"/>
        <v>3.1706354674207859</v>
      </c>
      <c r="Q30" s="11">
        <f t="shared" si="4"/>
        <v>28.333333333333332</v>
      </c>
    </row>
    <row r="32" spans="1:17" x14ac:dyDescent="0.25">
      <c r="B32" s="3" t="s">
        <v>47</v>
      </c>
      <c r="C32" s="3"/>
      <c r="D32" s="3"/>
      <c r="F32" s="3" t="s">
        <v>54</v>
      </c>
      <c r="G32" s="3"/>
      <c r="H32" s="3"/>
    </row>
    <row r="33" spans="2:8" x14ac:dyDescent="0.25">
      <c r="B33" s="3" t="s">
        <v>48</v>
      </c>
      <c r="C33" s="3"/>
      <c r="D33" s="3"/>
      <c r="E33" s="3"/>
      <c r="F33" s="3" t="s">
        <v>56</v>
      </c>
      <c r="G33" s="3"/>
      <c r="H33" s="3"/>
    </row>
    <row r="34" spans="2:8" x14ac:dyDescent="0.25">
      <c r="B34" s="3" t="s">
        <v>49</v>
      </c>
      <c r="C34" s="3"/>
      <c r="D34" s="3"/>
      <c r="E34" s="3"/>
      <c r="F34" s="3" t="s">
        <v>57</v>
      </c>
      <c r="G34" s="3"/>
      <c r="H34" s="3"/>
    </row>
    <row r="35" spans="2:8" x14ac:dyDescent="0.25">
      <c r="B35" s="3" t="s">
        <v>50</v>
      </c>
      <c r="C35" s="3"/>
      <c r="D35" s="3"/>
      <c r="E35" s="3"/>
      <c r="F35" s="3" t="s">
        <v>58</v>
      </c>
      <c r="G35" s="3"/>
      <c r="H35" s="3"/>
    </row>
    <row r="36" spans="2:8" x14ac:dyDescent="0.25">
      <c r="B36" s="3" t="s">
        <v>51</v>
      </c>
      <c r="C36" s="3"/>
      <c r="D36" s="3"/>
      <c r="E36" s="3"/>
      <c r="F36" s="3" t="s">
        <v>53</v>
      </c>
      <c r="G36" s="3"/>
      <c r="H36" s="3"/>
    </row>
    <row r="37" spans="2:8" x14ac:dyDescent="0.25">
      <c r="B37" s="3" t="s">
        <v>52</v>
      </c>
      <c r="C37" s="3"/>
      <c r="D37" s="3"/>
      <c r="E37" s="3"/>
      <c r="F37" s="3" t="s">
        <v>55</v>
      </c>
      <c r="G37" s="3"/>
      <c r="H37" s="3"/>
    </row>
    <row r="38" spans="2:8" x14ac:dyDescent="0.25">
      <c r="E38" s="3"/>
    </row>
    <row r="39" spans="2:8" x14ac:dyDescent="0.25">
      <c r="E39" s="3"/>
      <c r="F39" s="3"/>
      <c r="G39" s="3"/>
      <c r="H39" s="3"/>
    </row>
    <row r="40" spans="2:8" x14ac:dyDescent="0.25">
      <c r="E40" s="3"/>
      <c r="F40" s="3"/>
      <c r="G40" s="3"/>
      <c r="H40" s="3"/>
    </row>
    <row r="41" spans="2:8" x14ac:dyDescent="0.25">
      <c r="E41" s="3"/>
      <c r="F41" s="3"/>
      <c r="G41" s="3"/>
      <c r="H41" s="3"/>
    </row>
    <row r="42" spans="2:8" x14ac:dyDescent="0.25">
      <c r="E42" s="3"/>
    </row>
  </sheetData>
  <pageMargins left="0.2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cp:lastPrinted>2016-07-25T20:26:53Z</cp:lastPrinted>
  <dcterms:created xsi:type="dcterms:W3CDTF">2011-07-26T14:20:42Z</dcterms:created>
  <dcterms:modified xsi:type="dcterms:W3CDTF">2018-08-21T18:53:17Z</dcterms:modified>
</cp:coreProperties>
</file>