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K:\CCA\Data\xls for web\"/>
    </mc:Choice>
  </mc:AlternateContent>
  <bookViews>
    <workbookView xWindow="0" yWindow="0" windowWidth="28800" windowHeight="142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0" i="1" l="1"/>
  <c r="E29" i="1"/>
  <c r="E28" i="1"/>
  <c r="P4" i="1" l="1"/>
  <c r="P5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3" i="1"/>
  <c r="F30" i="1" l="1"/>
  <c r="G30" i="1"/>
  <c r="H30" i="1"/>
  <c r="I30" i="1"/>
  <c r="J30" i="1"/>
  <c r="K30" i="1"/>
  <c r="L30" i="1"/>
  <c r="M30" i="1"/>
  <c r="N30" i="1"/>
  <c r="O30" i="1"/>
  <c r="P30" i="1"/>
  <c r="Q30" i="1"/>
  <c r="F29" i="1"/>
  <c r="G29" i="1"/>
  <c r="H29" i="1"/>
  <c r="I29" i="1"/>
  <c r="J29" i="1"/>
  <c r="K29" i="1"/>
  <c r="L29" i="1"/>
  <c r="M29" i="1"/>
  <c r="N29" i="1"/>
  <c r="O29" i="1"/>
  <c r="Q29" i="1"/>
  <c r="F28" i="1"/>
  <c r="G28" i="1"/>
  <c r="H28" i="1"/>
  <c r="I28" i="1"/>
  <c r="J28" i="1"/>
  <c r="K28" i="1"/>
  <c r="L28" i="1"/>
  <c r="M28" i="1"/>
  <c r="N28" i="1"/>
  <c r="O28" i="1"/>
  <c r="Q28" i="1"/>
  <c r="M27" i="1"/>
  <c r="P28" i="1" l="1"/>
  <c r="P29" i="1"/>
  <c r="Q27" i="1"/>
  <c r="O27" i="1"/>
  <c r="N27" i="1"/>
  <c r="L27" i="1"/>
  <c r="K27" i="1"/>
  <c r="J27" i="1"/>
  <c r="I27" i="1"/>
  <c r="H27" i="1"/>
  <c r="G27" i="1"/>
  <c r="F27" i="1"/>
  <c r="E27" i="1"/>
  <c r="P27" i="1" l="1"/>
</calcChain>
</file>

<file path=xl/sharedStrings.xml><?xml version="1.0" encoding="utf-8"?>
<sst xmlns="http://schemas.openxmlformats.org/spreadsheetml/2006/main" count="82" uniqueCount="60">
  <si>
    <t xml:space="preserve">Site </t>
  </si>
  <si>
    <t>Location</t>
  </si>
  <si>
    <t>Water Type</t>
  </si>
  <si>
    <t>Date</t>
  </si>
  <si>
    <t>Temp</t>
  </si>
  <si>
    <t xml:space="preserve">Cond </t>
  </si>
  <si>
    <t>O2</t>
  </si>
  <si>
    <t xml:space="preserve">% Sat </t>
  </si>
  <si>
    <t>Bact</t>
  </si>
  <si>
    <t>pH</t>
  </si>
  <si>
    <t>TSS</t>
  </si>
  <si>
    <t>Tot P</t>
  </si>
  <si>
    <t>DIP</t>
  </si>
  <si>
    <t>NO2+NO3</t>
  </si>
  <si>
    <t>NH4</t>
  </si>
  <si>
    <t>N:P</t>
  </si>
  <si>
    <t>Secchi</t>
  </si>
  <si>
    <t>New Hope Road</t>
  </si>
  <si>
    <t>Stream</t>
  </si>
  <si>
    <t>Compton Drive</t>
  </si>
  <si>
    <t>College Campus</t>
  </si>
  <si>
    <t>Lake Matoaka</t>
  </si>
  <si>
    <t>Pond</t>
  </si>
  <si>
    <t>Stormwater Pond</t>
  </si>
  <si>
    <t>Holly Hills</t>
  </si>
  <si>
    <t>Airport</t>
  </si>
  <si>
    <t>Vineyards Lake</t>
  </si>
  <si>
    <t>Vineyards Tributary</t>
  </si>
  <si>
    <t>Tidal Creek</t>
  </si>
  <si>
    <t>James River</t>
  </si>
  <si>
    <t>Overlook Pond</t>
  </si>
  <si>
    <t>Kingspoint Pond</t>
  </si>
  <si>
    <t>Kingspoint Dock</t>
  </si>
  <si>
    <t>College Landing</t>
  </si>
  <si>
    <t>Mimosa Drive</t>
  </si>
  <si>
    <t>CW Ponds</t>
  </si>
  <si>
    <t>Tutters Neck</t>
  </si>
  <si>
    <t>Papermill Creek</t>
  </si>
  <si>
    <t>Halfway Creek</t>
  </si>
  <si>
    <t>Kingsmill Pond</t>
  </si>
  <si>
    <t>Kingsmill Creek</t>
  </si>
  <si>
    <t>Bloody Ravine</t>
  </si>
  <si>
    <t xml:space="preserve">Colonial Williamsburg </t>
  </si>
  <si>
    <t>All 24 Locations</t>
  </si>
  <si>
    <t>Streams</t>
  </si>
  <si>
    <t>Ponds</t>
  </si>
  <si>
    <t>Tidal Creeks</t>
  </si>
  <si>
    <t>Temperature in Degrees Centigrade</t>
  </si>
  <si>
    <t>Total P as particulate P in µmoles P/L</t>
  </si>
  <si>
    <t>Conductivity in µS,  temperature-compensated</t>
  </si>
  <si>
    <t>DIP:  dissolved inorganic phosphate in µmoles P/L</t>
  </si>
  <si>
    <t>Oxygen in ppm or mg/L</t>
  </si>
  <si>
    <t>NH4:  dissolved ammonium nitrogen in µmoles N/L</t>
  </si>
  <si>
    <t>O2 saturation in percent</t>
  </si>
  <si>
    <t>NO2+NO3: dissolved nitrite+nitrate in µmoles N/L</t>
  </si>
  <si>
    <t>Bacteria in fecal coliform colonies per 100 mL</t>
  </si>
  <si>
    <t xml:space="preserve">N:P: ratio of dissolved N to dissolved P.  N:P &gt; 16:1 suggests P limitation; N:P &lt; 16:1 indicates N limitation </t>
  </si>
  <si>
    <t>TSS--Suspended sediment in mg/L</t>
  </si>
  <si>
    <t>Sechhi reading in cm</t>
  </si>
  <si>
    <t>College Creek Alliance Water Quality Survey, January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</si>
</sst>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17" fontId="3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1" fontId="2" fillId="0" borderId="0" xfId="0" applyNumberFormat="1" applyFont="1" applyAlignment="1">
      <alignment horizontal="center"/>
    </xf>
    <xf numFmtId="2" fontId="2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/>
    </xf>
    <xf numFmtId="1" fontId="4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1" fontId="1" fillId="0" borderId="0" xfId="0" applyNumberFormat="1" applyFont="1" applyAlignment="1">
      <alignment horizontal="center"/>
    </xf>
    <xf numFmtId="2" fontId="1" fillId="0" borderId="0" xfId="0" applyNumberFormat="1" applyFont="1" applyAlignment="1">
      <alignment horizontal="center"/>
    </xf>
    <xf numFmtId="1" fontId="5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8"/>
  <sheetViews>
    <sheetView tabSelected="1" workbookViewId="0">
      <selection activeCell="E31" sqref="E31"/>
    </sheetView>
  </sheetViews>
  <sheetFormatPr defaultRowHeight="15" x14ac:dyDescent="0.25"/>
  <sheetData>
    <row r="1" spans="1:17" x14ac:dyDescent="0.25">
      <c r="A1" s="1" t="s">
        <v>59</v>
      </c>
    </row>
    <row r="2" spans="1:17" x14ac:dyDescent="0.25">
      <c r="A2" s="1" t="s">
        <v>0</v>
      </c>
      <c r="B2" s="1" t="s">
        <v>1</v>
      </c>
      <c r="C2" s="2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3" t="s">
        <v>9</v>
      </c>
      <c r="K2" s="3" t="s">
        <v>10</v>
      </c>
      <c r="L2" s="3" t="s">
        <v>11</v>
      </c>
      <c r="M2" s="3" t="s">
        <v>12</v>
      </c>
      <c r="N2" s="3" t="s">
        <v>13</v>
      </c>
      <c r="O2" s="3" t="s">
        <v>14</v>
      </c>
      <c r="P2" s="3" t="s">
        <v>15</v>
      </c>
      <c r="Q2" s="3" t="s">
        <v>16</v>
      </c>
    </row>
    <row r="3" spans="1:17" x14ac:dyDescent="0.25">
      <c r="A3" s="4">
        <v>1</v>
      </c>
      <c r="B3" s="5" t="s">
        <v>17</v>
      </c>
      <c r="C3" s="5" t="s">
        <v>18</v>
      </c>
      <c r="D3" s="6">
        <v>43131</v>
      </c>
      <c r="E3" s="7">
        <v>6.6</v>
      </c>
      <c r="F3" s="8">
        <v>496.5</v>
      </c>
      <c r="G3" s="9">
        <v>11.57</v>
      </c>
      <c r="H3" s="8">
        <v>94.7</v>
      </c>
      <c r="I3" s="8">
        <v>0</v>
      </c>
      <c r="J3" s="9">
        <v>7.11</v>
      </c>
      <c r="K3" s="10">
        <v>5.8461538461538849</v>
      </c>
      <c r="L3" s="11">
        <v>0.44603538461538456</v>
      </c>
      <c r="M3" s="11">
        <v>0.62660000000000005</v>
      </c>
      <c r="N3" s="10">
        <v>1.3615999999999999</v>
      </c>
      <c r="O3" s="10">
        <v>1.7292000000000001</v>
      </c>
      <c r="P3" s="12">
        <f>(N3+O3)/M3</f>
        <v>4.9326524098308324</v>
      </c>
      <c r="Q3" s="8">
        <v>120</v>
      </c>
    </row>
    <row r="4" spans="1:17" x14ac:dyDescent="0.25">
      <c r="A4" s="4">
        <v>2</v>
      </c>
      <c r="B4" s="5" t="s">
        <v>19</v>
      </c>
      <c r="C4" s="5" t="s">
        <v>18</v>
      </c>
      <c r="D4" s="6">
        <v>43131</v>
      </c>
      <c r="E4" s="7">
        <v>6.5</v>
      </c>
      <c r="F4" s="8">
        <v>469.9</v>
      </c>
      <c r="G4" s="9">
        <v>8.9499999999999993</v>
      </c>
      <c r="H4" s="8">
        <v>73</v>
      </c>
      <c r="I4" s="8">
        <v>0</v>
      </c>
      <c r="J4" s="9">
        <v>7.05</v>
      </c>
      <c r="K4" s="10">
        <v>4.5714285714287017</v>
      </c>
      <c r="L4" s="11">
        <v>0.39355285714285709</v>
      </c>
      <c r="M4" s="11">
        <v>0.48199999999999998</v>
      </c>
      <c r="N4" s="10">
        <v>2.7968000000000002</v>
      </c>
      <c r="O4" s="10">
        <v>4.7160000000000002</v>
      </c>
      <c r="P4" s="12">
        <f t="shared" ref="P4:P29" si="0">(N4+O4)/M4</f>
        <v>15.586721991701246</v>
      </c>
      <c r="Q4" s="8">
        <v>110</v>
      </c>
    </row>
    <row r="5" spans="1:17" x14ac:dyDescent="0.25">
      <c r="A5" s="4">
        <v>3</v>
      </c>
      <c r="B5" s="5" t="s">
        <v>20</v>
      </c>
      <c r="C5" s="5" t="s">
        <v>18</v>
      </c>
      <c r="D5" s="6">
        <v>43131</v>
      </c>
      <c r="E5" s="7">
        <v>6.7</v>
      </c>
      <c r="F5" s="8">
        <v>596</v>
      </c>
      <c r="G5" s="9">
        <v>9.89</v>
      </c>
      <c r="H5" s="8">
        <v>80</v>
      </c>
      <c r="I5" s="8">
        <v>0</v>
      </c>
      <c r="J5" s="9">
        <v>7.38</v>
      </c>
      <c r="K5" s="10">
        <v>8.545454545454815</v>
      </c>
      <c r="L5" s="11">
        <v>0.64305818181818164</v>
      </c>
      <c r="M5" s="11">
        <v>1.2532000000000001</v>
      </c>
      <c r="N5" s="10">
        <v>2.76</v>
      </c>
      <c r="O5" s="10">
        <v>0.47160000000000002</v>
      </c>
      <c r="P5" s="12">
        <f t="shared" si="0"/>
        <v>2.5786785828279601</v>
      </c>
      <c r="Q5" s="8">
        <v>65</v>
      </c>
    </row>
    <row r="6" spans="1:17" x14ac:dyDescent="0.25">
      <c r="A6" s="4">
        <v>4</v>
      </c>
      <c r="B6" s="5" t="s">
        <v>21</v>
      </c>
      <c r="C6" s="5" t="s">
        <v>22</v>
      </c>
      <c r="D6" s="6">
        <v>43131</v>
      </c>
      <c r="E6" s="7">
        <v>7.2</v>
      </c>
      <c r="F6" s="8">
        <v>290.7</v>
      </c>
      <c r="G6" s="9">
        <v>10.91</v>
      </c>
      <c r="H6" s="8">
        <v>91</v>
      </c>
      <c r="I6" s="8">
        <v>0</v>
      </c>
      <c r="J6" s="9">
        <v>7.39</v>
      </c>
      <c r="K6" s="10">
        <v>8.1666666666668775</v>
      </c>
      <c r="L6" s="11">
        <v>0.47117500000000001</v>
      </c>
      <c r="M6" s="11">
        <v>0.48199999999999998</v>
      </c>
      <c r="N6" s="10">
        <v>2.5392000000000001</v>
      </c>
      <c r="O6" s="10">
        <v>2.4366000000000003</v>
      </c>
      <c r="P6" s="12">
        <f t="shared" si="0"/>
        <v>10.323236514522822</v>
      </c>
      <c r="Q6" s="8">
        <v>75</v>
      </c>
    </row>
    <row r="7" spans="1:17" x14ac:dyDescent="0.25">
      <c r="A7" s="4">
        <v>5</v>
      </c>
      <c r="B7" s="5" t="s">
        <v>23</v>
      </c>
      <c r="C7" s="5" t="s">
        <v>22</v>
      </c>
      <c r="D7" s="6">
        <v>43131</v>
      </c>
      <c r="E7" s="7">
        <v>9.6</v>
      </c>
      <c r="F7" s="8">
        <v>560</v>
      </c>
      <c r="G7" s="9">
        <v>9.1</v>
      </c>
      <c r="H7" s="8">
        <v>79.7</v>
      </c>
      <c r="I7" s="8">
        <v>33</v>
      </c>
      <c r="J7" s="9">
        <v>6.84</v>
      </c>
      <c r="K7" s="10">
        <v>13.000000000000789</v>
      </c>
      <c r="L7" s="11">
        <v>0.83006999999999986</v>
      </c>
      <c r="M7" s="11">
        <v>2.0726</v>
      </c>
      <c r="N7" s="10">
        <v>1.5824</v>
      </c>
      <c r="O7" s="10">
        <v>5.7378</v>
      </c>
      <c r="P7" s="12">
        <f t="shared" si="0"/>
        <v>3.5318923091768792</v>
      </c>
      <c r="Q7" s="8">
        <v>53</v>
      </c>
    </row>
    <row r="8" spans="1:17" x14ac:dyDescent="0.25">
      <c r="A8" s="4">
        <v>6</v>
      </c>
      <c r="B8" s="5" t="s">
        <v>24</v>
      </c>
      <c r="C8" s="5" t="s">
        <v>18</v>
      </c>
      <c r="D8" s="6">
        <v>43131</v>
      </c>
      <c r="E8" s="7">
        <v>7</v>
      </c>
      <c r="F8" s="8">
        <v>546</v>
      </c>
      <c r="G8" s="9">
        <v>11.25</v>
      </c>
      <c r="H8" s="8">
        <v>92</v>
      </c>
      <c r="I8" s="8">
        <v>0</v>
      </c>
      <c r="J8" s="9">
        <v>7.11</v>
      </c>
      <c r="K8" s="10">
        <v>1.4999999999996128</v>
      </c>
      <c r="L8" s="11">
        <v>0.27668999999999999</v>
      </c>
      <c r="M8" s="11">
        <v>1.0604</v>
      </c>
      <c r="N8" s="10">
        <v>22.043199999999999</v>
      </c>
      <c r="O8" s="10">
        <v>3.93</v>
      </c>
      <c r="P8" s="12">
        <f t="shared" si="0"/>
        <v>24.493775933609957</v>
      </c>
      <c r="Q8" s="8">
        <v>120</v>
      </c>
    </row>
    <row r="9" spans="1:17" x14ac:dyDescent="0.25">
      <c r="A9" s="4">
        <v>7</v>
      </c>
      <c r="B9" s="5" t="s">
        <v>25</v>
      </c>
      <c r="C9" s="5" t="s">
        <v>18</v>
      </c>
      <c r="D9" s="6">
        <v>43131</v>
      </c>
      <c r="E9" s="7">
        <v>6.9</v>
      </c>
      <c r="F9" s="8">
        <v>510</v>
      </c>
      <c r="G9" s="9">
        <v>8.14</v>
      </c>
      <c r="H9" s="8">
        <v>78</v>
      </c>
      <c r="I9" s="8">
        <v>0</v>
      </c>
      <c r="J9" s="9">
        <v>6.75</v>
      </c>
      <c r="K9" s="10">
        <v>73.142857142856698</v>
      </c>
      <c r="L9" s="11">
        <v>2.2341428571428565</v>
      </c>
      <c r="M9" s="11">
        <v>5.0128000000000004</v>
      </c>
      <c r="N9" s="10">
        <v>7.2863999999999995</v>
      </c>
      <c r="O9" s="10">
        <v>1.4148000000000001</v>
      </c>
      <c r="P9" s="12">
        <f t="shared" si="0"/>
        <v>1.7357963613150333</v>
      </c>
      <c r="Q9" s="8">
        <v>12</v>
      </c>
    </row>
    <row r="10" spans="1:17" x14ac:dyDescent="0.25">
      <c r="A10" s="4">
        <v>8</v>
      </c>
      <c r="B10" s="5" t="s">
        <v>26</v>
      </c>
      <c r="C10" s="5" t="s">
        <v>22</v>
      </c>
      <c r="D10" s="6">
        <v>43131</v>
      </c>
      <c r="E10" s="7">
        <v>7.2</v>
      </c>
      <c r="F10" s="8">
        <v>266.7</v>
      </c>
      <c r="G10" s="9">
        <v>15.91</v>
      </c>
      <c r="H10" s="8">
        <v>131</v>
      </c>
      <c r="I10" s="8">
        <v>0</v>
      </c>
      <c r="J10" s="9">
        <v>7.2</v>
      </c>
      <c r="K10" s="10">
        <v>7.3333333333340063</v>
      </c>
      <c r="L10" s="11">
        <v>0.80199999999999994</v>
      </c>
      <c r="M10" s="11">
        <v>0.5302</v>
      </c>
      <c r="N10" s="10">
        <v>0.99360000000000004</v>
      </c>
      <c r="O10" s="10">
        <v>1.9650000000000001</v>
      </c>
      <c r="P10" s="12">
        <f t="shared" si="0"/>
        <v>5.5801584307808376</v>
      </c>
      <c r="Q10" s="8">
        <v>66</v>
      </c>
    </row>
    <row r="11" spans="1:17" x14ac:dyDescent="0.25">
      <c r="A11" s="4">
        <v>9</v>
      </c>
      <c r="B11" s="5" t="s">
        <v>27</v>
      </c>
      <c r="C11" s="5" t="s">
        <v>28</v>
      </c>
      <c r="D11" s="6">
        <v>43131</v>
      </c>
      <c r="E11" s="7">
        <v>11.6</v>
      </c>
      <c r="F11" s="8">
        <v>4272</v>
      </c>
      <c r="G11" s="9">
        <v>14.2</v>
      </c>
      <c r="H11" s="8">
        <v>132.9</v>
      </c>
      <c r="I11" s="8">
        <v>0</v>
      </c>
      <c r="J11" s="9">
        <v>7.19</v>
      </c>
      <c r="K11" s="10">
        <v>37.142857142856855</v>
      </c>
      <c r="L11" s="11">
        <v>1.7220085714285713</v>
      </c>
      <c r="M11" s="11">
        <v>3.8559999999999999</v>
      </c>
      <c r="N11" s="10">
        <v>0.91999999999999993</v>
      </c>
      <c r="O11" s="10">
        <v>11.397</v>
      </c>
      <c r="P11" s="12">
        <f t="shared" si="0"/>
        <v>3.1942427385892116</v>
      </c>
      <c r="Q11" s="8">
        <v>34</v>
      </c>
    </row>
    <row r="12" spans="1:17" x14ac:dyDescent="0.25">
      <c r="A12" s="4">
        <v>10</v>
      </c>
      <c r="B12" s="5" t="s">
        <v>29</v>
      </c>
      <c r="C12" s="5" t="s">
        <v>28</v>
      </c>
      <c r="D12" s="6">
        <v>43131</v>
      </c>
      <c r="E12" s="7">
        <v>6.9</v>
      </c>
      <c r="F12" s="8">
        <v>1196</v>
      </c>
      <c r="G12" s="9">
        <v>13.88</v>
      </c>
      <c r="H12" s="8">
        <v>114</v>
      </c>
      <c r="I12" s="8">
        <v>0</v>
      </c>
      <c r="J12" s="9">
        <v>7.6</v>
      </c>
      <c r="K12" s="10">
        <v>15.636363636363528</v>
      </c>
      <c r="L12" s="11">
        <v>0.78304363636363616</v>
      </c>
      <c r="M12" s="11">
        <v>0.62660000000000005</v>
      </c>
      <c r="N12" s="10">
        <v>1.3248</v>
      </c>
      <c r="O12" s="10">
        <v>0.55020000000000002</v>
      </c>
      <c r="P12" s="12">
        <f t="shared" si="0"/>
        <v>2.9923396105968716</v>
      </c>
      <c r="Q12" s="8">
        <v>60</v>
      </c>
    </row>
    <row r="13" spans="1:17" x14ac:dyDescent="0.25">
      <c r="A13" s="4">
        <v>11</v>
      </c>
      <c r="B13" s="5" t="s">
        <v>30</v>
      </c>
      <c r="C13" s="5" t="s">
        <v>22</v>
      </c>
      <c r="D13" s="6">
        <v>43131</v>
      </c>
      <c r="E13" s="7">
        <v>7.2</v>
      </c>
      <c r="F13" s="8">
        <v>261.39999999999998</v>
      </c>
      <c r="G13" s="9">
        <v>12.01</v>
      </c>
      <c r="H13" s="8">
        <v>99.7</v>
      </c>
      <c r="I13" s="8">
        <v>0</v>
      </c>
      <c r="J13" s="9">
        <v>7.14</v>
      </c>
      <c r="K13" s="10">
        <v>5.333333333332746</v>
      </c>
      <c r="L13" s="11">
        <v>0.44110000000000005</v>
      </c>
      <c r="M13" s="11">
        <v>0.67479999999999996</v>
      </c>
      <c r="N13" s="10">
        <v>0.95679999999999998</v>
      </c>
      <c r="O13" s="10">
        <v>0</v>
      </c>
      <c r="P13" s="12">
        <f t="shared" si="0"/>
        <v>1.4179016004742147</v>
      </c>
      <c r="Q13" s="8">
        <v>84</v>
      </c>
    </row>
    <row r="14" spans="1:17" x14ac:dyDescent="0.25">
      <c r="A14" s="4">
        <v>12</v>
      </c>
      <c r="B14" s="5" t="s">
        <v>31</v>
      </c>
      <c r="C14" s="5" t="s">
        <v>22</v>
      </c>
      <c r="D14" s="6">
        <v>43131</v>
      </c>
      <c r="E14" s="7">
        <v>6.6</v>
      </c>
      <c r="F14" s="8">
        <v>236.4</v>
      </c>
      <c r="G14" s="9">
        <v>14.58</v>
      </c>
      <c r="H14" s="8">
        <v>118.7</v>
      </c>
      <c r="I14" s="8">
        <v>0</v>
      </c>
      <c r="J14" s="9">
        <v>7.48</v>
      </c>
      <c r="K14" s="10">
        <v>0.99999999999988987</v>
      </c>
      <c r="L14" s="11">
        <v>0.14315700000000001</v>
      </c>
      <c r="M14" s="11">
        <v>0.48199999999999998</v>
      </c>
      <c r="N14" s="10">
        <v>0.69920000000000004</v>
      </c>
      <c r="O14" s="10">
        <v>0.39300000000000002</v>
      </c>
      <c r="P14" s="12">
        <f t="shared" si="0"/>
        <v>2.2659751037344402</v>
      </c>
      <c r="Q14" s="8">
        <v>120</v>
      </c>
    </row>
    <row r="15" spans="1:17" x14ac:dyDescent="0.25">
      <c r="A15" s="4">
        <v>13</v>
      </c>
      <c r="B15" s="5" t="s">
        <v>32</v>
      </c>
      <c r="C15" s="5" t="s">
        <v>28</v>
      </c>
      <c r="D15" s="6">
        <v>43131</v>
      </c>
      <c r="E15" s="7">
        <v>7.7</v>
      </c>
      <c r="F15" s="8">
        <v>6610</v>
      </c>
      <c r="G15" s="9">
        <v>17.399999999999999</v>
      </c>
      <c r="H15" s="8">
        <v>170.4</v>
      </c>
      <c r="I15" s="8">
        <v>0</v>
      </c>
      <c r="J15" s="9">
        <v>8.89</v>
      </c>
      <c r="K15" s="10">
        <v>88.999999999999076</v>
      </c>
      <c r="L15" s="11">
        <v>2.6465999999999998</v>
      </c>
      <c r="M15" s="11">
        <v>1.8797999999999999</v>
      </c>
      <c r="N15" s="10">
        <v>0.73599999999999999</v>
      </c>
      <c r="O15" s="10">
        <v>0</v>
      </c>
      <c r="P15" s="12">
        <f t="shared" si="0"/>
        <v>0.39153101393765294</v>
      </c>
      <c r="Q15" s="8">
        <v>22</v>
      </c>
    </row>
    <row r="16" spans="1:17" x14ac:dyDescent="0.25">
      <c r="A16" s="4">
        <v>14</v>
      </c>
      <c r="B16" s="5" t="s">
        <v>33</v>
      </c>
      <c r="C16" s="5" t="s">
        <v>28</v>
      </c>
      <c r="D16" s="6">
        <v>43131</v>
      </c>
      <c r="E16" s="7">
        <v>8.4</v>
      </c>
      <c r="F16" s="8">
        <v>1102</v>
      </c>
      <c r="G16" s="9">
        <v>14.22</v>
      </c>
      <c r="H16" s="8">
        <v>122</v>
      </c>
      <c r="I16" s="8">
        <v>0</v>
      </c>
      <c r="J16" s="9">
        <v>8.15</v>
      </c>
      <c r="K16" s="10">
        <v>61.199999999999477</v>
      </c>
      <c r="L16" s="11">
        <v>2.2953239999999999</v>
      </c>
      <c r="M16" s="11">
        <v>2.1208</v>
      </c>
      <c r="N16" s="10">
        <v>1.6192</v>
      </c>
      <c r="O16" s="10">
        <v>0</v>
      </c>
      <c r="P16" s="12">
        <f t="shared" si="0"/>
        <v>0.76348547717842319</v>
      </c>
      <c r="Q16" s="8">
        <v>25</v>
      </c>
    </row>
    <row r="17" spans="1:17" x14ac:dyDescent="0.25">
      <c r="A17" s="4">
        <v>15</v>
      </c>
      <c r="B17" s="5" t="s">
        <v>34</v>
      </c>
      <c r="C17" s="5" t="s">
        <v>18</v>
      </c>
      <c r="D17" s="6">
        <v>43131</v>
      </c>
      <c r="E17" s="7">
        <v>7.4</v>
      </c>
      <c r="F17" s="8">
        <v>795</v>
      </c>
      <c r="G17" s="9">
        <v>9.81</v>
      </c>
      <c r="H17" s="8">
        <v>82</v>
      </c>
      <c r="I17" s="8">
        <v>66</v>
      </c>
      <c r="J17" s="9">
        <v>7.31</v>
      </c>
      <c r="K17" s="10">
        <v>1.7999999999998018</v>
      </c>
      <c r="L17" s="11">
        <v>0.333231</v>
      </c>
      <c r="M17" s="11">
        <v>0.62660000000000005</v>
      </c>
      <c r="N17" s="10">
        <v>2.2080000000000002</v>
      </c>
      <c r="O17" s="10">
        <v>3.3012000000000001</v>
      </c>
      <c r="P17" s="12">
        <f t="shared" si="0"/>
        <v>8.7922119374401522</v>
      </c>
      <c r="Q17" s="8">
        <v>120</v>
      </c>
    </row>
    <row r="18" spans="1:17" x14ac:dyDescent="0.25">
      <c r="A18" s="4">
        <v>16</v>
      </c>
      <c r="B18" s="5" t="s">
        <v>35</v>
      </c>
      <c r="C18" s="5" t="s">
        <v>22</v>
      </c>
      <c r="D18" s="6">
        <v>43131</v>
      </c>
      <c r="E18" s="7">
        <v>8</v>
      </c>
      <c r="F18" s="8">
        <v>564</v>
      </c>
      <c r="G18" s="9">
        <v>10.85</v>
      </c>
      <c r="H18" s="8">
        <v>92</v>
      </c>
      <c r="I18" s="8">
        <v>0</v>
      </c>
      <c r="J18" s="9">
        <v>7.66</v>
      </c>
      <c r="K18" s="10">
        <v>19.666666666666721</v>
      </c>
      <c r="L18" s="11">
        <v>1.33934</v>
      </c>
      <c r="M18" s="11">
        <v>2.4582000000000002</v>
      </c>
      <c r="N18" s="10">
        <v>3.0911999999999997</v>
      </c>
      <c r="O18" s="10">
        <v>0.62880000000000003</v>
      </c>
      <c r="P18" s="12">
        <f t="shared" si="0"/>
        <v>1.5133024164022453</v>
      </c>
      <c r="Q18" s="8">
        <v>68</v>
      </c>
    </row>
    <row r="19" spans="1:17" x14ac:dyDescent="0.25">
      <c r="A19" s="4">
        <v>17</v>
      </c>
      <c r="B19" s="5" t="s">
        <v>36</v>
      </c>
      <c r="C19" s="5" t="s">
        <v>22</v>
      </c>
      <c r="D19" s="6">
        <v>43131</v>
      </c>
      <c r="E19" s="7">
        <v>9.6</v>
      </c>
      <c r="F19" s="8">
        <v>499.7</v>
      </c>
      <c r="G19" s="9">
        <v>11.54</v>
      </c>
      <c r="H19" s="8">
        <v>101</v>
      </c>
      <c r="I19" s="8">
        <v>33</v>
      </c>
      <c r="J19" s="9">
        <v>7.63</v>
      </c>
      <c r="K19" s="10">
        <v>30.999999999998806</v>
      </c>
      <c r="L19" s="11">
        <v>1.0345800000000001</v>
      </c>
      <c r="M19" s="11">
        <v>3.3740000000000001</v>
      </c>
      <c r="N19" s="10">
        <v>2.4287999999999998</v>
      </c>
      <c r="O19" s="10">
        <v>0</v>
      </c>
      <c r="P19" s="12">
        <f t="shared" si="0"/>
        <v>0.71985773562537037</v>
      </c>
      <c r="Q19" s="8">
        <v>43</v>
      </c>
    </row>
    <row r="20" spans="1:17" x14ac:dyDescent="0.25">
      <c r="A20" s="4">
        <v>18</v>
      </c>
      <c r="B20" s="5" t="s">
        <v>37</v>
      </c>
      <c r="C20" s="5" t="s">
        <v>18</v>
      </c>
      <c r="D20" s="6">
        <v>43131</v>
      </c>
      <c r="E20" s="7">
        <v>8.6999999999999993</v>
      </c>
      <c r="F20" s="8">
        <v>710</v>
      </c>
      <c r="G20" s="9">
        <v>10.25</v>
      </c>
      <c r="H20" s="8">
        <v>88</v>
      </c>
      <c r="I20" s="8">
        <v>33</v>
      </c>
      <c r="J20" s="9">
        <v>7.5</v>
      </c>
      <c r="K20" s="10">
        <v>11.999999999999947</v>
      </c>
      <c r="L20" s="11">
        <v>0.62212285714285709</v>
      </c>
      <c r="M20" s="11">
        <v>1.5424</v>
      </c>
      <c r="N20" s="10">
        <v>5.52</v>
      </c>
      <c r="O20" s="10">
        <v>3.5369999999999999</v>
      </c>
      <c r="P20" s="12">
        <f t="shared" si="0"/>
        <v>5.872017634854771</v>
      </c>
      <c r="Q20" s="8">
        <v>52</v>
      </c>
    </row>
    <row r="21" spans="1:17" x14ac:dyDescent="0.25">
      <c r="A21" s="4">
        <v>19</v>
      </c>
      <c r="B21" s="5" t="s">
        <v>38</v>
      </c>
      <c r="C21" s="5" t="s">
        <v>28</v>
      </c>
      <c r="D21" s="6">
        <v>43131</v>
      </c>
      <c r="E21" s="7">
        <v>10.1</v>
      </c>
      <c r="F21" s="8">
        <v>1089</v>
      </c>
      <c r="G21" s="9">
        <v>14.27</v>
      </c>
      <c r="H21" s="8">
        <v>127</v>
      </c>
      <c r="I21" s="8">
        <v>0</v>
      </c>
      <c r="J21" s="9">
        <v>8.0399999999999991</v>
      </c>
      <c r="K21" s="10">
        <v>6.0000000000000799</v>
      </c>
      <c r="L21" s="11">
        <v>0.57543500000000003</v>
      </c>
      <c r="M21" s="11">
        <v>1.5424</v>
      </c>
      <c r="N21" s="10">
        <v>1.5087999999999999</v>
      </c>
      <c r="O21" s="10">
        <v>1.179</v>
      </c>
      <c r="P21" s="12">
        <f t="shared" si="0"/>
        <v>1.7426089211618259</v>
      </c>
      <c r="Q21" s="8">
        <v>68</v>
      </c>
    </row>
    <row r="22" spans="1:17" x14ac:dyDescent="0.25">
      <c r="A22" s="4">
        <v>20</v>
      </c>
      <c r="B22" s="5" t="s">
        <v>39</v>
      </c>
      <c r="C22" s="5" t="s">
        <v>22</v>
      </c>
      <c r="D22" s="6">
        <v>43131</v>
      </c>
      <c r="E22" s="7">
        <v>8.6999999999999993</v>
      </c>
      <c r="F22" s="8">
        <v>289.39999999999998</v>
      </c>
      <c r="G22" s="9">
        <v>10.38</v>
      </c>
      <c r="H22" s="8">
        <v>89</v>
      </c>
      <c r="I22" s="8">
        <v>33</v>
      </c>
      <c r="J22" s="9">
        <v>7.74</v>
      </c>
      <c r="K22" s="10">
        <v>7.6000000000000512</v>
      </c>
      <c r="L22" s="11">
        <v>0.68571000000000004</v>
      </c>
      <c r="M22" s="11">
        <v>0.67479999999999996</v>
      </c>
      <c r="N22" s="10">
        <v>4.048</v>
      </c>
      <c r="O22" s="10">
        <v>2.7510000000000003</v>
      </c>
      <c r="P22" s="12">
        <f t="shared" si="0"/>
        <v>10.075577949021934</v>
      </c>
      <c r="Q22" s="8">
        <v>59</v>
      </c>
    </row>
    <row r="23" spans="1:17" x14ac:dyDescent="0.25">
      <c r="A23" s="4">
        <v>21</v>
      </c>
      <c r="B23" s="5" t="s">
        <v>40</v>
      </c>
      <c r="C23" s="5" t="s">
        <v>18</v>
      </c>
      <c r="D23" s="6">
        <v>43131</v>
      </c>
      <c r="E23" s="7">
        <v>8.1</v>
      </c>
      <c r="F23" s="8">
        <v>324.60000000000002</v>
      </c>
      <c r="G23" s="9">
        <v>8.25</v>
      </c>
      <c r="H23" s="8">
        <v>70</v>
      </c>
      <c r="I23" s="8">
        <v>0</v>
      </c>
      <c r="J23" s="9">
        <v>7.23</v>
      </c>
      <c r="K23" s="10">
        <v>4.3999999999999595</v>
      </c>
      <c r="L23" s="11">
        <v>0.41503499999999999</v>
      </c>
      <c r="M23" s="11">
        <v>0.57840000000000003</v>
      </c>
      <c r="N23" s="10">
        <v>1.2143999999999999</v>
      </c>
      <c r="O23" s="10">
        <v>2.5937999999999999</v>
      </c>
      <c r="P23" s="12">
        <f t="shared" si="0"/>
        <v>6.5840248962655599</v>
      </c>
      <c r="Q23" s="8">
        <v>120</v>
      </c>
    </row>
    <row r="24" spans="1:17" x14ac:dyDescent="0.25">
      <c r="A24" s="4">
        <v>22</v>
      </c>
      <c r="B24" s="5" t="s">
        <v>41</v>
      </c>
      <c r="C24" s="5" t="s">
        <v>18</v>
      </c>
      <c r="D24" s="6">
        <v>43131</v>
      </c>
      <c r="E24" s="7">
        <v>9.1999999999999993</v>
      </c>
      <c r="F24" s="8">
        <v>362.8</v>
      </c>
      <c r="G24" s="9">
        <v>9.1300000000000008</v>
      </c>
      <c r="H24" s="8">
        <v>78.8</v>
      </c>
      <c r="I24" s="8">
        <v>0</v>
      </c>
      <c r="J24" s="9">
        <v>7.41</v>
      </c>
      <c r="K24" s="10">
        <v>14.199999999999768</v>
      </c>
      <c r="L24" s="11">
        <v>1.0225499999999998</v>
      </c>
      <c r="M24" s="11">
        <v>2.5546000000000002</v>
      </c>
      <c r="N24" s="10">
        <v>5.6303999999999998</v>
      </c>
      <c r="O24" s="10">
        <v>9.2748000000000008</v>
      </c>
      <c r="P24" s="12">
        <f t="shared" si="0"/>
        <v>5.8346512174117278</v>
      </c>
      <c r="Q24" s="8">
        <v>57</v>
      </c>
    </row>
    <row r="25" spans="1:17" x14ac:dyDescent="0.25">
      <c r="A25" s="4">
        <v>23</v>
      </c>
      <c r="B25" s="5" t="s">
        <v>38</v>
      </c>
      <c r="C25" s="5" t="s">
        <v>28</v>
      </c>
      <c r="D25" s="6">
        <v>43131</v>
      </c>
      <c r="E25" s="7">
        <v>6.6</v>
      </c>
      <c r="F25" s="8">
        <v>1149</v>
      </c>
      <c r="G25" s="9">
        <v>13.55</v>
      </c>
      <c r="H25" s="8">
        <v>120</v>
      </c>
      <c r="I25" s="8">
        <v>0</v>
      </c>
      <c r="J25" s="9">
        <v>7.11</v>
      </c>
      <c r="K25" s="10">
        <v>17.111111111110706</v>
      </c>
      <c r="L25" s="11">
        <v>0.74585999999999986</v>
      </c>
      <c r="M25" s="11">
        <v>0.96399999999999997</v>
      </c>
      <c r="N25" s="10">
        <v>1.1776</v>
      </c>
      <c r="O25" s="10">
        <v>0.31440000000000001</v>
      </c>
      <c r="P25" s="12">
        <f t="shared" si="0"/>
        <v>1.5477178423236515</v>
      </c>
      <c r="Q25" s="8">
        <v>26</v>
      </c>
    </row>
    <row r="26" spans="1:17" x14ac:dyDescent="0.25">
      <c r="A26" s="4">
        <v>24</v>
      </c>
      <c r="B26" s="5" t="s">
        <v>42</v>
      </c>
      <c r="C26" s="5" t="s">
        <v>18</v>
      </c>
      <c r="D26" s="6">
        <v>43131</v>
      </c>
      <c r="E26" s="7">
        <v>19.7</v>
      </c>
      <c r="F26" s="8">
        <v>1513</v>
      </c>
      <c r="G26" s="9">
        <v>7.57</v>
      </c>
      <c r="H26" s="8">
        <v>85.7</v>
      </c>
      <c r="I26" s="8">
        <v>0</v>
      </c>
      <c r="J26" s="9">
        <v>8.06</v>
      </c>
      <c r="K26" s="10">
        <v>6.4999999999999503</v>
      </c>
      <c r="L26" s="11">
        <v>0.17563800000000002</v>
      </c>
      <c r="M26" s="11">
        <v>5.3502000000000001</v>
      </c>
      <c r="N26" s="10">
        <v>1.7296</v>
      </c>
      <c r="O26" s="10">
        <v>1.4148000000000001</v>
      </c>
      <c r="P26" s="12">
        <f t="shared" si="0"/>
        <v>0.58771634705244669</v>
      </c>
      <c r="Q26" s="8">
        <v>120</v>
      </c>
    </row>
    <row r="27" spans="1:17" x14ac:dyDescent="0.25">
      <c r="B27" s="1" t="s">
        <v>43</v>
      </c>
      <c r="D27" s="6"/>
      <c r="E27" s="13">
        <f>AVERAGE(E3:E26)</f>
        <v>8.4249999999999989</v>
      </c>
      <c r="F27" s="14">
        <f>AVERAGE(F3:F26)</f>
        <v>1029.5874999999999</v>
      </c>
      <c r="G27" s="15">
        <f t="shared" ref="G27:Q27" si="1">AVERAGE(G3:G26)</f>
        <v>11.567083333333334</v>
      </c>
      <c r="H27" s="14">
        <f>AVERAGE(H3:H26)</f>
        <v>100.44166666666668</v>
      </c>
      <c r="I27" s="14">
        <f t="shared" si="1"/>
        <v>8.25</v>
      </c>
      <c r="J27" s="15">
        <f t="shared" si="1"/>
        <v>7.4570833333333333</v>
      </c>
      <c r="K27" s="13">
        <f>AVERAGE(K3:K26)</f>
        <v>18.820676083175947</v>
      </c>
      <c r="L27" s="15">
        <f>AVERAGE(L3:L26)</f>
        <v>0.87822747273559754</v>
      </c>
      <c r="M27" s="15">
        <f>AVERAGE(M3:M26)</f>
        <v>1.7010583333333333</v>
      </c>
      <c r="N27" s="13">
        <f>AVERAGE(N3:N26)</f>
        <v>3.1739999999999995</v>
      </c>
      <c r="O27" s="13">
        <f>AVERAGE(O3:O26)</f>
        <v>2.4889999999999999</v>
      </c>
      <c r="P27" s="16">
        <f t="shared" si="0"/>
        <v>3.3291039401940945</v>
      </c>
      <c r="Q27" s="14">
        <f t="shared" si="1"/>
        <v>70.791666666666671</v>
      </c>
    </row>
    <row r="28" spans="1:17" x14ac:dyDescent="0.25">
      <c r="B28" s="1" t="s">
        <v>44</v>
      </c>
      <c r="E28" s="13">
        <f>AVERAGE(E3,E4,E5,E8,E9,E17,E20,E23,E24)</f>
        <v>7.4555555555555548</v>
      </c>
      <c r="F28" s="14">
        <f t="shared" ref="F28:Q28" si="2">AVERAGE(F3,F4,F5,F8,F9,F17,F20,F23,F24)</f>
        <v>534.5333333333333</v>
      </c>
      <c r="G28" s="15">
        <f t="shared" si="2"/>
        <v>9.6933333333333334</v>
      </c>
      <c r="H28" s="14">
        <f t="shared" si="2"/>
        <v>81.833333333333329</v>
      </c>
      <c r="I28" s="14">
        <f t="shared" si="2"/>
        <v>11</v>
      </c>
      <c r="J28" s="15">
        <f t="shared" si="2"/>
        <v>7.2055555555555548</v>
      </c>
      <c r="K28" s="13">
        <f t="shared" si="2"/>
        <v>14.0006549006548</v>
      </c>
      <c r="L28" s="15">
        <f t="shared" si="2"/>
        <v>0.70960201531801514</v>
      </c>
      <c r="M28" s="15">
        <f t="shared" si="2"/>
        <v>1.5263333333333335</v>
      </c>
      <c r="N28" s="13">
        <f t="shared" si="2"/>
        <v>5.6467555555555551</v>
      </c>
      <c r="O28" s="13">
        <f t="shared" si="2"/>
        <v>3.4409333333333327</v>
      </c>
      <c r="P28" s="16">
        <f t="shared" si="0"/>
        <v>5.9539346291038786</v>
      </c>
      <c r="Q28" s="14">
        <f t="shared" si="2"/>
        <v>86.222222222222229</v>
      </c>
    </row>
    <row r="29" spans="1:17" x14ac:dyDescent="0.25">
      <c r="B29" s="1" t="s">
        <v>45</v>
      </c>
      <c r="E29" s="13">
        <f>AVERAGE(E6,E7,E10,E13,E14,E18,E19,E22)</f>
        <v>8.0124999999999993</v>
      </c>
      <c r="F29" s="14">
        <f t="shared" ref="F29:Q29" si="3">AVERAGE(F6,F7,F10,F13,F14,F18,F19,F22)</f>
        <v>371.03750000000002</v>
      </c>
      <c r="G29" s="15">
        <f t="shared" si="3"/>
        <v>11.91</v>
      </c>
      <c r="H29" s="14">
        <f t="shared" si="3"/>
        <v>100.2625</v>
      </c>
      <c r="I29" s="14">
        <f t="shared" si="3"/>
        <v>12.375</v>
      </c>
      <c r="J29" s="15">
        <f t="shared" si="3"/>
        <v>7.3849999999999998</v>
      </c>
      <c r="K29" s="13">
        <f t="shared" si="3"/>
        <v>11.637499999999985</v>
      </c>
      <c r="L29" s="15">
        <f t="shared" si="3"/>
        <v>0.71839150000000007</v>
      </c>
      <c r="M29" s="15">
        <f t="shared" si="3"/>
        <v>1.343575</v>
      </c>
      <c r="N29" s="13">
        <f t="shared" si="3"/>
        <v>2.0423999999999998</v>
      </c>
      <c r="O29" s="13">
        <f t="shared" si="3"/>
        <v>1.7390250000000003</v>
      </c>
      <c r="P29" s="16">
        <f t="shared" si="0"/>
        <v>2.8144502539865659</v>
      </c>
      <c r="Q29" s="14">
        <f t="shared" si="3"/>
        <v>71</v>
      </c>
    </row>
    <row r="30" spans="1:17" x14ac:dyDescent="0.25">
      <c r="B30" s="1" t="s">
        <v>46</v>
      </c>
      <c r="E30" s="13">
        <f>AVERAGE(E11,E12,E16,E15,E21,E25)</f>
        <v>8.5500000000000007</v>
      </c>
      <c r="F30" s="14">
        <f t="shared" ref="F30:Q30" si="4">AVERAGE(F11,F12,F16,F15,F21,F25)</f>
        <v>2569.6666666666665</v>
      </c>
      <c r="G30" s="15">
        <f t="shared" si="4"/>
        <v>14.586666666666666</v>
      </c>
      <c r="H30" s="14">
        <f t="shared" si="4"/>
        <v>131.04999999999998</v>
      </c>
      <c r="I30" s="14">
        <f t="shared" si="4"/>
        <v>0</v>
      </c>
      <c r="J30" s="15">
        <f t="shared" si="4"/>
        <v>7.8299999999999992</v>
      </c>
      <c r="K30" s="13">
        <f t="shared" si="4"/>
        <v>37.681721981721623</v>
      </c>
      <c r="L30" s="15">
        <f t="shared" si="4"/>
        <v>1.4613785346320347</v>
      </c>
      <c r="M30" s="15">
        <f t="shared" si="4"/>
        <v>1.8316000000000001</v>
      </c>
      <c r="N30" s="13">
        <f t="shared" si="4"/>
        <v>1.2143999999999999</v>
      </c>
      <c r="O30" s="13">
        <f t="shared" si="4"/>
        <v>2.2401</v>
      </c>
      <c r="P30" s="14">
        <f t="shared" si="4"/>
        <v>1.7719876006312729</v>
      </c>
      <c r="Q30" s="14">
        <f t="shared" si="4"/>
        <v>39.166666666666664</v>
      </c>
    </row>
    <row r="32" spans="1:17" x14ac:dyDescent="0.25">
      <c r="B32" s="5" t="s">
        <v>47</v>
      </c>
      <c r="C32" s="5"/>
      <c r="D32" s="5"/>
      <c r="F32" s="5" t="s">
        <v>48</v>
      </c>
      <c r="G32" s="5"/>
      <c r="H32" s="5"/>
    </row>
    <row r="33" spans="2:8" x14ac:dyDescent="0.25">
      <c r="B33" s="5" t="s">
        <v>49</v>
      </c>
      <c r="C33" s="5"/>
      <c r="D33" s="5"/>
      <c r="E33" s="5"/>
      <c r="F33" s="5" t="s">
        <v>50</v>
      </c>
      <c r="G33" s="5"/>
      <c r="H33" s="5"/>
    </row>
    <row r="34" spans="2:8" x14ac:dyDescent="0.25">
      <c r="B34" s="5" t="s">
        <v>51</v>
      </c>
      <c r="C34" s="5"/>
      <c r="D34" s="5"/>
      <c r="E34" s="5"/>
      <c r="F34" s="5" t="s">
        <v>52</v>
      </c>
      <c r="G34" s="5"/>
      <c r="H34" s="5"/>
    </row>
    <row r="35" spans="2:8" x14ac:dyDescent="0.25">
      <c r="B35" s="5" t="s">
        <v>53</v>
      </c>
      <c r="C35" s="5"/>
      <c r="D35" s="5"/>
      <c r="E35" s="5"/>
      <c r="F35" s="5" t="s">
        <v>54</v>
      </c>
      <c r="G35" s="5"/>
      <c r="H35" s="5"/>
    </row>
    <row r="36" spans="2:8" x14ac:dyDescent="0.25">
      <c r="B36" s="5" t="s">
        <v>55</v>
      </c>
      <c r="C36" s="5"/>
      <c r="D36" s="5"/>
      <c r="E36" s="5"/>
      <c r="F36" s="5" t="s">
        <v>56</v>
      </c>
      <c r="G36" s="5"/>
      <c r="H36" s="5"/>
    </row>
    <row r="37" spans="2:8" x14ac:dyDescent="0.25">
      <c r="B37" s="5" t="s">
        <v>57</v>
      </c>
      <c r="C37" s="5"/>
      <c r="D37" s="5"/>
      <c r="E37" s="5"/>
      <c r="F37" s="5" t="s">
        <v>58</v>
      </c>
      <c r="G37" s="5"/>
      <c r="H37" s="5"/>
    </row>
    <row r="38" spans="2:8" x14ac:dyDescent="0.25">
      <c r="E38" s="5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College of William and Mary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Information Technology</dc:creator>
  <cp:lastModifiedBy>Information Technology</cp:lastModifiedBy>
  <dcterms:created xsi:type="dcterms:W3CDTF">2017-02-02T16:20:45Z</dcterms:created>
  <dcterms:modified xsi:type="dcterms:W3CDTF">2018-11-02T16:48:57Z</dcterms:modified>
</cp:coreProperties>
</file>