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CA\Data\xls for web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" i="1"/>
  <c r="F30" i="1" l="1"/>
  <c r="G30" i="1"/>
  <c r="H30" i="1"/>
  <c r="I30" i="1"/>
  <c r="J30" i="1"/>
  <c r="K30" i="1"/>
  <c r="L30" i="1"/>
  <c r="M30" i="1"/>
  <c r="N30" i="1"/>
  <c r="O30" i="1"/>
  <c r="P30" i="1"/>
  <c r="Q30" i="1"/>
  <c r="E30" i="1"/>
  <c r="F29" i="1"/>
  <c r="G29" i="1"/>
  <c r="H29" i="1"/>
  <c r="I29" i="1"/>
  <c r="J29" i="1"/>
  <c r="K29" i="1"/>
  <c r="L29" i="1"/>
  <c r="M29" i="1"/>
  <c r="N29" i="1"/>
  <c r="O29" i="1"/>
  <c r="Q29" i="1"/>
  <c r="E29" i="1"/>
  <c r="F28" i="1"/>
  <c r="G28" i="1"/>
  <c r="H28" i="1"/>
  <c r="I28" i="1"/>
  <c r="J28" i="1"/>
  <c r="K28" i="1"/>
  <c r="L28" i="1"/>
  <c r="M28" i="1"/>
  <c r="N28" i="1"/>
  <c r="O28" i="1"/>
  <c r="Q28" i="1"/>
  <c r="E28" i="1"/>
  <c r="M27" i="1"/>
  <c r="Q27" i="1" l="1"/>
  <c r="O27" i="1"/>
  <c r="N27" i="1"/>
  <c r="L27" i="1"/>
  <c r="K27" i="1"/>
  <c r="J27" i="1"/>
  <c r="I27" i="1"/>
  <c r="H27" i="1"/>
  <c r="G27" i="1"/>
  <c r="F27" i="1"/>
  <c r="E27" i="1"/>
</calcChain>
</file>

<file path=xl/sharedStrings.xml><?xml version="1.0" encoding="utf-8"?>
<sst xmlns="http://schemas.openxmlformats.org/spreadsheetml/2006/main" count="82" uniqueCount="60">
  <si>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</si>
  <si>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</si>
  <si>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</si>
  <si>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</si>
  <si>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</si>
  <si>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</si>
  <si>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</si>
  <si>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</si>
  <si>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</si>
  <si>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</si>
  <si>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</si>
  <si>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</si>
  <si>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</si>
  <si>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</si>
  <si>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</si>
  <si>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</si>
  <si>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</si>
  <si>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</si>
  <si>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</si>
  <si>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</si>
  <si>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</si>
  <si>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</si>
  <si>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</si>
  <si>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</si>
  <si>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</si>
  <si>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</si>
  <si>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</si>
  <si>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</si>
  <si>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</si>
  <si>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</si>
  <si>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</si>
  <si>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</si>
  <si>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</si>
  <si>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</si>
  <si>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</si>
  <si>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</si>
  <si>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</si>
  <si>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</si>
  <si>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</si>
  <si>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</si>
  <si>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</si>
  <si>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</si>
  <si>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</si>
  <si>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</si>
  <si>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</si>
  <si>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</si>
  <si>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</si>
  <si>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</si>
  <si>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</si>
  <si>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</si>
  <si>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</si>
  <si>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</si>
  <si>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</si>
  <si>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</si>
  <si>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</si>
  <si>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</t>
  </si>
  <si>
    <t xml:space="preserve">N:P: ratio of dissolved N to dissolved P.  N:P &gt; 16:1 suggests P limitation; N:P &lt; 16:1 indicates N limitation </t>
  </si>
  <si>
    <t>TSS--Suspended sediment in mg/L</t>
  </si>
  <si>
    <t>Sechhi reading in cm</t>
  </si>
  <si>
    <t>College Creek Alliance Water Quality Survey, January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</si>
</sst>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P3" sqref="P3:P29"/>
    </sheetView>
  </sheetViews>
  <sheetFormatPr defaultRowHeight="15" x14ac:dyDescent="0.25"/>
  <sheetData>
    <row r="1" spans="1:17" x14ac:dyDescent="0.25">
      <c r="A1" s="1" t="s">
        <v>59</v>
      </c>
    </row>
    <row r="2" spans="1:17" x14ac:dyDescent="0.25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5">
      <c r="A3" s="4">
        <v>1</v>
      </c>
      <c r="B3" s="5" t="s">
        <v>17</v>
      </c>
      <c r="C3" s="5" t="s">
        <v>18</v>
      </c>
      <c r="D3" s="6">
        <v>42754</v>
      </c>
      <c r="E3" s="7">
        <v>6.4</v>
      </c>
      <c r="F3" s="8">
        <v>567</v>
      </c>
      <c r="G3" s="9">
        <v>11.08</v>
      </c>
      <c r="H3" s="8">
        <v>98</v>
      </c>
      <c r="I3" s="8">
        <v>0</v>
      </c>
      <c r="J3" s="9">
        <v>7.2</v>
      </c>
      <c r="K3" s="10">
        <v>3.9000000000002366</v>
      </c>
      <c r="L3" s="11">
        <v>0.21381600000000001</v>
      </c>
      <c r="M3" s="11">
        <v>0.81319999999999992</v>
      </c>
      <c r="N3" s="10">
        <v>7.0287999999999995</v>
      </c>
      <c r="O3" s="10">
        <v>0.64029999999999998</v>
      </c>
      <c r="P3" s="12">
        <f>(N3+O3)/M3</f>
        <v>9.4307673389080175</v>
      </c>
      <c r="Q3" s="8">
        <v>120</v>
      </c>
    </row>
    <row r="4" spans="1:17" x14ac:dyDescent="0.25">
      <c r="A4" s="4">
        <v>2</v>
      </c>
      <c r="B4" s="5" t="s">
        <v>19</v>
      </c>
      <c r="C4" s="5" t="s">
        <v>18</v>
      </c>
      <c r="D4" s="6">
        <v>42754</v>
      </c>
      <c r="E4" s="7">
        <v>6.2</v>
      </c>
      <c r="F4" s="8">
        <v>554</v>
      </c>
      <c r="G4" s="9">
        <v>9.61</v>
      </c>
      <c r="H4" s="8">
        <v>76.2</v>
      </c>
      <c r="I4" s="8">
        <v>33</v>
      </c>
      <c r="J4" s="9">
        <v>7.15</v>
      </c>
      <c r="K4" s="10">
        <v>0.39999999999995595</v>
      </c>
      <c r="L4" s="11">
        <v>0.19932</v>
      </c>
      <c r="M4" s="11">
        <v>0.85599999999999998</v>
      </c>
      <c r="N4" s="10">
        <v>7.7279999999999998</v>
      </c>
      <c r="O4" s="10">
        <v>0</v>
      </c>
      <c r="P4" s="12">
        <f t="shared" ref="P4:P29" si="0">(N4+O4)/M4</f>
        <v>9.0280373831775709</v>
      </c>
      <c r="Q4" s="8">
        <v>120</v>
      </c>
    </row>
    <row r="5" spans="1:17" x14ac:dyDescent="0.25">
      <c r="A5" s="4">
        <v>3</v>
      </c>
      <c r="B5" s="5" t="s">
        <v>20</v>
      </c>
      <c r="C5" s="5" t="s">
        <v>18</v>
      </c>
      <c r="D5" s="6">
        <v>42754</v>
      </c>
      <c r="E5" s="7">
        <v>6.3</v>
      </c>
      <c r="F5" s="8">
        <v>928</v>
      </c>
      <c r="G5" s="9">
        <v>7.72</v>
      </c>
      <c r="H5" s="8">
        <v>65.5</v>
      </c>
      <c r="I5" s="8">
        <v>0</v>
      </c>
      <c r="J5" s="9">
        <v>7.21</v>
      </c>
      <c r="K5" s="10">
        <v>0.90000000000012292</v>
      </c>
      <c r="L5" s="11">
        <v>0.21290999999999999</v>
      </c>
      <c r="M5" s="11">
        <v>0.94159999999999999</v>
      </c>
      <c r="N5" s="10">
        <v>11.7392</v>
      </c>
      <c r="O5" s="10">
        <v>2.2579000000000002</v>
      </c>
      <c r="P5" s="12">
        <f t="shared" si="0"/>
        <v>14.865229396771452</v>
      </c>
      <c r="Q5" s="8">
        <v>120</v>
      </c>
    </row>
    <row r="6" spans="1:17" x14ac:dyDescent="0.25">
      <c r="A6" s="4">
        <v>4</v>
      </c>
      <c r="B6" s="5" t="s">
        <v>21</v>
      </c>
      <c r="C6" s="5" t="s">
        <v>22</v>
      </c>
      <c r="D6" s="6">
        <v>42754</v>
      </c>
      <c r="E6" s="7">
        <v>5.5</v>
      </c>
      <c r="F6" s="8">
        <v>328.1</v>
      </c>
      <c r="G6" s="9">
        <v>11.17</v>
      </c>
      <c r="H6" s="8">
        <v>92.8</v>
      </c>
      <c r="I6" s="8">
        <v>0</v>
      </c>
      <c r="J6" s="9">
        <v>7.5</v>
      </c>
      <c r="K6" s="10">
        <v>2.0999999999999908</v>
      </c>
      <c r="L6" s="11">
        <v>0.27089400000000002</v>
      </c>
      <c r="M6" s="11">
        <v>0.72759999999999991</v>
      </c>
      <c r="N6" s="10">
        <v>6.2927999999999997</v>
      </c>
      <c r="O6" s="10">
        <v>1.1795</v>
      </c>
      <c r="P6" s="12">
        <f t="shared" si="0"/>
        <v>10.269791094007697</v>
      </c>
      <c r="Q6" s="8">
        <v>102</v>
      </c>
    </row>
    <row r="7" spans="1:17" x14ac:dyDescent="0.25">
      <c r="A7" s="4">
        <v>5</v>
      </c>
      <c r="B7" s="5" t="s">
        <v>23</v>
      </c>
      <c r="C7" s="5" t="s">
        <v>22</v>
      </c>
      <c r="D7" s="6">
        <v>42754</v>
      </c>
      <c r="E7" s="7">
        <v>7.3</v>
      </c>
      <c r="F7" s="8">
        <v>451.4</v>
      </c>
      <c r="G7" s="9">
        <v>10.7</v>
      </c>
      <c r="H7" s="8">
        <v>94</v>
      </c>
      <c r="I7" s="8">
        <v>0</v>
      </c>
      <c r="J7" s="9">
        <v>7.58</v>
      </c>
      <c r="K7" s="10">
        <v>9.7142857142859125</v>
      </c>
      <c r="L7" s="11">
        <v>0.28992000000000001</v>
      </c>
      <c r="M7" s="11">
        <v>1.0271999999999999</v>
      </c>
      <c r="N7" s="10">
        <v>0.99360000000000004</v>
      </c>
      <c r="O7" s="10">
        <v>0.2359</v>
      </c>
      <c r="P7" s="12">
        <f t="shared" si="0"/>
        <v>1.1969431464174456</v>
      </c>
      <c r="Q7" s="8">
        <v>57</v>
      </c>
    </row>
    <row r="8" spans="1:17" x14ac:dyDescent="0.25">
      <c r="A8" s="4">
        <v>6</v>
      </c>
      <c r="B8" s="5" t="s">
        <v>24</v>
      </c>
      <c r="C8" s="5" t="s">
        <v>18</v>
      </c>
      <c r="D8" s="6">
        <v>42754</v>
      </c>
      <c r="E8" s="7">
        <v>9.5</v>
      </c>
      <c r="F8" s="8">
        <v>512</v>
      </c>
      <c r="G8" s="9">
        <v>11.55</v>
      </c>
      <c r="H8" s="8">
        <v>105.5</v>
      </c>
      <c r="I8" s="8">
        <v>0</v>
      </c>
      <c r="J8" s="9">
        <v>7.4</v>
      </c>
      <c r="K8" s="10">
        <v>0.99999999999988987</v>
      </c>
      <c r="L8" s="11">
        <v>0.30441600000000002</v>
      </c>
      <c r="M8" s="11">
        <v>1.284</v>
      </c>
      <c r="N8" s="10">
        <v>10.635199999999999</v>
      </c>
      <c r="O8" s="10">
        <v>0</v>
      </c>
      <c r="P8" s="12">
        <f t="shared" si="0"/>
        <v>8.2828660436137067</v>
      </c>
      <c r="Q8" s="8">
        <v>120</v>
      </c>
    </row>
    <row r="9" spans="1:17" x14ac:dyDescent="0.25">
      <c r="A9" s="4">
        <v>7</v>
      </c>
      <c r="B9" s="5" t="s">
        <v>25</v>
      </c>
      <c r="C9" s="5" t="s">
        <v>18</v>
      </c>
      <c r="D9" s="6">
        <v>42766</v>
      </c>
      <c r="E9" s="7">
        <v>4.0999999999999996</v>
      </c>
      <c r="F9" s="8">
        <v>755</v>
      </c>
      <c r="G9" s="9">
        <v>8.24</v>
      </c>
      <c r="H9" s="8">
        <v>63.2</v>
      </c>
      <c r="I9" s="8">
        <v>0</v>
      </c>
      <c r="J9" s="9">
        <v>7.21</v>
      </c>
      <c r="K9" s="10">
        <v>10.266666666666424</v>
      </c>
      <c r="L9" s="11">
        <v>0.27783999999999998</v>
      </c>
      <c r="M9" s="11">
        <v>1.1983999999999999</v>
      </c>
      <c r="N9" s="10">
        <v>9.2368000000000006</v>
      </c>
      <c r="O9" s="10">
        <v>14.688000000000001</v>
      </c>
      <c r="P9" s="12">
        <f t="shared" si="0"/>
        <v>19.963951935914555</v>
      </c>
      <c r="Q9" s="8">
        <v>59</v>
      </c>
    </row>
    <row r="10" spans="1:17" x14ac:dyDescent="0.25">
      <c r="A10" s="4">
        <v>8</v>
      </c>
      <c r="B10" s="5" t="s">
        <v>26</v>
      </c>
      <c r="C10" s="5" t="s">
        <v>22</v>
      </c>
      <c r="D10" s="6">
        <v>42754</v>
      </c>
      <c r="E10" s="7">
        <v>7.4</v>
      </c>
      <c r="F10" s="8">
        <v>268.10000000000002</v>
      </c>
      <c r="G10" s="9">
        <v>10.92</v>
      </c>
      <c r="H10" s="8">
        <v>94.6</v>
      </c>
      <c r="I10" s="8">
        <v>0</v>
      </c>
      <c r="J10" s="9">
        <v>7.56</v>
      </c>
      <c r="K10" s="10">
        <v>0.70000000000014495</v>
      </c>
      <c r="L10" s="11">
        <v>0.28538999999999998</v>
      </c>
      <c r="M10" s="11">
        <v>0.85599999999999998</v>
      </c>
      <c r="N10" s="10">
        <v>12.6592</v>
      </c>
      <c r="O10" s="10">
        <v>0</v>
      </c>
      <c r="P10" s="12">
        <f t="shared" si="0"/>
        <v>14.788785046728972</v>
      </c>
      <c r="Q10" s="8">
        <v>120</v>
      </c>
    </row>
    <row r="11" spans="1:17" x14ac:dyDescent="0.25">
      <c r="A11" s="4">
        <v>9</v>
      </c>
      <c r="B11" s="5" t="s">
        <v>27</v>
      </c>
      <c r="C11" s="5" t="s">
        <v>28</v>
      </c>
      <c r="D11" s="6">
        <v>42766</v>
      </c>
      <c r="E11" s="7">
        <v>1.6</v>
      </c>
      <c r="F11" s="8">
        <v>1719</v>
      </c>
      <c r="G11" s="9">
        <v>9.98</v>
      </c>
      <c r="H11" s="8">
        <v>71.8</v>
      </c>
      <c r="I11" s="8">
        <v>0</v>
      </c>
      <c r="J11" s="9">
        <v>7.2</v>
      </c>
      <c r="K11" s="10">
        <v>9.2727272727274617</v>
      </c>
      <c r="L11" s="11">
        <v>0.55348363599999995</v>
      </c>
      <c r="M11" s="11">
        <v>0.77039999999999997</v>
      </c>
      <c r="N11" s="10">
        <v>1.1040000000000001</v>
      </c>
      <c r="O11" s="10">
        <v>0.51</v>
      </c>
      <c r="P11" s="12">
        <f t="shared" si="0"/>
        <v>2.0950155763239877</v>
      </c>
      <c r="Q11" s="8">
        <v>68</v>
      </c>
    </row>
    <row r="12" spans="1:17" x14ac:dyDescent="0.25">
      <c r="A12" s="4">
        <v>10</v>
      </c>
      <c r="B12" s="5" t="s">
        <v>29</v>
      </c>
      <c r="C12" s="5" t="s">
        <v>28</v>
      </c>
      <c r="D12" s="6">
        <v>42766</v>
      </c>
      <c r="E12" s="7">
        <v>5</v>
      </c>
      <c r="F12" s="8">
        <v>941</v>
      </c>
      <c r="G12" s="9">
        <v>13.8</v>
      </c>
      <c r="H12" s="8">
        <v>108</v>
      </c>
      <c r="I12" s="8">
        <v>0</v>
      </c>
      <c r="J12" s="9">
        <v>7.81</v>
      </c>
      <c r="K12" s="10">
        <v>43.200000000000571</v>
      </c>
      <c r="L12" s="11">
        <v>0.90237599999999996</v>
      </c>
      <c r="M12" s="11">
        <v>0.98439999999999994</v>
      </c>
      <c r="N12" s="10">
        <v>4.5632000000000001</v>
      </c>
      <c r="O12" s="10">
        <v>0.6120000000000001</v>
      </c>
      <c r="P12" s="12">
        <f t="shared" si="0"/>
        <v>5.2572125152377085</v>
      </c>
      <c r="Q12" s="8">
        <v>17</v>
      </c>
    </row>
    <row r="13" spans="1:17" x14ac:dyDescent="0.25">
      <c r="A13" s="4">
        <v>11</v>
      </c>
      <c r="B13" s="5" t="s">
        <v>30</v>
      </c>
      <c r="C13" s="5" t="s">
        <v>22</v>
      </c>
      <c r="D13" s="6">
        <v>42754</v>
      </c>
      <c r="E13" s="7">
        <v>7.4</v>
      </c>
      <c r="F13" s="8">
        <v>265.60000000000002</v>
      </c>
      <c r="G13" s="9">
        <v>10.8</v>
      </c>
      <c r="H13" s="8">
        <v>93</v>
      </c>
      <c r="I13" s="8">
        <v>0</v>
      </c>
      <c r="J13" s="9">
        <v>7.54</v>
      </c>
      <c r="K13" s="10">
        <v>0.19999999999997797</v>
      </c>
      <c r="L13" s="11">
        <v>0.13861799999999999</v>
      </c>
      <c r="M13" s="11">
        <v>0.81319999999999992</v>
      </c>
      <c r="N13" s="10">
        <v>0.91999999999999993</v>
      </c>
      <c r="O13" s="10">
        <v>0</v>
      </c>
      <c r="P13" s="12">
        <f t="shared" si="0"/>
        <v>1.1313330054107231</v>
      </c>
      <c r="Q13" s="8">
        <v>120</v>
      </c>
    </row>
    <row r="14" spans="1:17" x14ac:dyDescent="0.25">
      <c r="A14" s="4">
        <v>12</v>
      </c>
      <c r="B14" s="5" t="s">
        <v>31</v>
      </c>
      <c r="C14" s="5" t="s">
        <v>22</v>
      </c>
      <c r="D14" s="6">
        <v>42754</v>
      </c>
      <c r="E14" s="7">
        <v>7.6</v>
      </c>
      <c r="F14" s="8">
        <v>236.4</v>
      </c>
      <c r="G14" s="9">
        <v>13.12</v>
      </c>
      <c r="H14" s="8">
        <v>115</v>
      </c>
      <c r="I14" s="8">
        <v>0</v>
      </c>
      <c r="J14" s="9">
        <v>7.75</v>
      </c>
      <c r="K14" s="10">
        <v>9.2999999999996419</v>
      </c>
      <c r="L14" s="11">
        <v>0.16489200000000001</v>
      </c>
      <c r="M14" s="11">
        <v>0.81319999999999992</v>
      </c>
      <c r="N14" s="10">
        <v>0</v>
      </c>
      <c r="O14" s="10">
        <v>0</v>
      </c>
      <c r="P14" s="12">
        <f t="shared" si="0"/>
        <v>0</v>
      </c>
      <c r="Q14" s="8">
        <v>120</v>
      </c>
    </row>
    <row r="15" spans="1:17" x14ac:dyDescent="0.25">
      <c r="A15" s="4">
        <v>13</v>
      </c>
      <c r="B15" s="5" t="s">
        <v>32</v>
      </c>
      <c r="C15" s="5" t="s">
        <v>28</v>
      </c>
      <c r="D15" s="6">
        <v>42766</v>
      </c>
      <c r="E15" s="7">
        <v>3.8</v>
      </c>
      <c r="F15" s="8">
        <v>2556</v>
      </c>
      <c r="G15" s="9">
        <v>13.96</v>
      </c>
      <c r="H15" s="8">
        <v>106</v>
      </c>
      <c r="I15" s="8">
        <v>0</v>
      </c>
      <c r="J15" s="9">
        <v>7.71</v>
      </c>
      <c r="K15" s="10">
        <v>17.399999999999416</v>
      </c>
      <c r="L15" s="11">
        <v>0.44756400000000002</v>
      </c>
      <c r="M15" s="11">
        <v>1.0699999999999998</v>
      </c>
      <c r="N15" s="10">
        <v>0.2944</v>
      </c>
      <c r="O15" s="10">
        <v>0.13600000000000001</v>
      </c>
      <c r="P15" s="12">
        <f t="shared" si="0"/>
        <v>0.40224299065420566</v>
      </c>
      <c r="Q15" s="8">
        <v>46</v>
      </c>
    </row>
    <row r="16" spans="1:17" x14ac:dyDescent="0.25">
      <c r="A16" s="4">
        <v>14</v>
      </c>
      <c r="B16" s="5" t="s">
        <v>33</v>
      </c>
      <c r="C16" s="5" t="s">
        <v>28</v>
      </c>
      <c r="D16" s="6">
        <v>42766</v>
      </c>
      <c r="E16" s="7">
        <v>2.5</v>
      </c>
      <c r="F16" s="8">
        <v>1587</v>
      </c>
      <c r="G16" s="9">
        <v>13.46</v>
      </c>
      <c r="H16" s="8">
        <v>99.6</v>
      </c>
      <c r="I16" s="8">
        <v>0</v>
      </c>
      <c r="J16" s="9">
        <v>7.84</v>
      </c>
      <c r="K16" s="10">
        <v>17.777777777777793</v>
      </c>
      <c r="L16" s="11">
        <v>0.41877333300000003</v>
      </c>
      <c r="M16" s="11">
        <v>1.2411999999999999</v>
      </c>
      <c r="N16" s="10">
        <v>0.55200000000000005</v>
      </c>
      <c r="O16" s="10">
        <v>0</v>
      </c>
      <c r="P16" s="12">
        <f t="shared" si="0"/>
        <v>0.44473090557524986</v>
      </c>
      <c r="Q16" s="8">
        <v>43</v>
      </c>
    </row>
    <row r="17" spans="1:17" x14ac:dyDescent="0.25">
      <c r="A17" s="4">
        <v>15</v>
      </c>
      <c r="B17" s="5" t="s">
        <v>34</v>
      </c>
      <c r="C17" s="5" t="s">
        <v>18</v>
      </c>
      <c r="D17" s="6">
        <v>42754</v>
      </c>
      <c r="E17" s="7">
        <v>9.1999999999999993</v>
      </c>
      <c r="F17" s="8">
        <v>752</v>
      </c>
      <c r="G17" s="9">
        <v>10.93</v>
      </c>
      <c r="H17" s="8">
        <v>98.4</v>
      </c>
      <c r="I17" s="8">
        <v>0</v>
      </c>
      <c r="J17" s="9">
        <v>7.55</v>
      </c>
      <c r="K17" s="10">
        <v>3.6000000000000476</v>
      </c>
      <c r="L17" s="11">
        <v>0.19750799999999999</v>
      </c>
      <c r="M17" s="11">
        <v>0.85599999999999998</v>
      </c>
      <c r="N17" s="10">
        <v>23.625599999999999</v>
      </c>
      <c r="O17" s="10">
        <v>0</v>
      </c>
      <c r="P17" s="12">
        <f t="shared" si="0"/>
        <v>27.599999999999998</v>
      </c>
      <c r="Q17" s="8">
        <v>120</v>
      </c>
    </row>
    <row r="18" spans="1:17" x14ac:dyDescent="0.25">
      <c r="A18" s="4">
        <v>16</v>
      </c>
      <c r="B18" s="5" t="s">
        <v>35</v>
      </c>
      <c r="C18" s="5" t="s">
        <v>22</v>
      </c>
      <c r="D18" s="6">
        <v>42766</v>
      </c>
      <c r="E18" s="7">
        <v>5.0999999999999996</v>
      </c>
      <c r="F18" s="8">
        <v>335</v>
      </c>
      <c r="G18" s="9">
        <v>12.13</v>
      </c>
      <c r="H18" s="8">
        <v>98</v>
      </c>
      <c r="I18" s="8">
        <v>0</v>
      </c>
      <c r="J18" s="9">
        <v>8.07</v>
      </c>
      <c r="K18" s="10">
        <v>11.199999999999655</v>
      </c>
      <c r="L18" s="11">
        <v>0.71755199999999997</v>
      </c>
      <c r="M18" s="11">
        <v>1.0271999999999999</v>
      </c>
      <c r="N18" s="10">
        <v>5.2623999999999995</v>
      </c>
      <c r="O18" s="10">
        <v>0.374</v>
      </c>
      <c r="P18" s="12">
        <f t="shared" si="0"/>
        <v>5.4871495327102799</v>
      </c>
      <c r="Q18" s="8">
        <v>46</v>
      </c>
    </row>
    <row r="19" spans="1:17" x14ac:dyDescent="0.25">
      <c r="A19" s="4">
        <v>17</v>
      </c>
      <c r="B19" s="5" t="s">
        <v>36</v>
      </c>
      <c r="C19" s="5" t="s">
        <v>22</v>
      </c>
      <c r="D19" s="6">
        <v>42754</v>
      </c>
      <c r="E19" s="7">
        <v>8.5</v>
      </c>
      <c r="F19" s="8">
        <v>705</v>
      </c>
      <c r="G19" s="9">
        <v>12.6</v>
      </c>
      <c r="H19" s="8">
        <v>111.8</v>
      </c>
      <c r="I19" s="8">
        <v>0</v>
      </c>
      <c r="J19" s="9">
        <v>7.78</v>
      </c>
      <c r="K19" s="10">
        <v>1.9000000000000128</v>
      </c>
      <c r="L19" s="11">
        <v>0.175764</v>
      </c>
      <c r="M19" s="11">
        <v>1.1556</v>
      </c>
      <c r="N19" s="10">
        <v>1.9503999999999999</v>
      </c>
      <c r="O19" s="10">
        <v>0.17</v>
      </c>
      <c r="P19" s="12">
        <f t="shared" si="0"/>
        <v>1.8348909657320873</v>
      </c>
      <c r="Q19" s="8">
        <v>120</v>
      </c>
    </row>
    <row r="20" spans="1:17" x14ac:dyDescent="0.25">
      <c r="A20" s="4">
        <v>18</v>
      </c>
      <c r="B20" s="5" t="s">
        <v>37</v>
      </c>
      <c r="C20" s="5" t="s">
        <v>18</v>
      </c>
      <c r="D20" s="6">
        <v>42754</v>
      </c>
      <c r="E20" s="7">
        <v>9.1</v>
      </c>
      <c r="F20" s="8">
        <v>774</v>
      </c>
      <c r="G20" s="9">
        <v>11.88</v>
      </c>
      <c r="H20" s="8">
        <v>108</v>
      </c>
      <c r="I20" s="8">
        <v>0</v>
      </c>
      <c r="J20" s="9">
        <v>7.96</v>
      </c>
      <c r="K20" s="10">
        <v>7.0666666666667766</v>
      </c>
      <c r="L20" s="11">
        <v>0.36360799999999999</v>
      </c>
      <c r="M20" s="11">
        <v>1.284</v>
      </c>
      <c r="N20" s="10">
        <v>7.5808</v>
      </c>
      <c r="O20" s="10">
        <v>0</v>
      </c>
      <c r="P20" s="12">
        <f t="shared" si="0"/>
        <v>5.9040498442367602</v>
      </c>
      <c r="Q20" s="8">
        <v>64</v>
      </c>
    </row>
    <row r="21" spans="1:17" x14ac:dyDescent="0.25">
      <c r="A21" s="4">
        <v>19</v>
      </c>
      <c r="B21" s="5" t="s">
        <v>38</v>
      </c>
      <c r="C21" s="5" t="s">
        <v>28</v>
      </c>
      <c r="D21" s="6">
        <v>42766</v>
      </c>
      <c r="E21" s="7">
        <v>2.2000000000000002</v>
      </c>
      <c r="F21" s="8">
        <v>1479</v>
      </c>
      <c r="G21" s="9">
        <v>12.25</v>
      </c>
      <c r="H21" s="8">
        <v>89.9</v>
      </c>
      <c r="I21" s="8">
        <v>0</v>
      </c>
      <c r="J21" s="9">
        <v>7.77</v>
      </c>
      <c r="K21" s="10">
        <v>8.7272727272725721</v>
      </c>
      <c r="L21" s="11">
        <v>0.52053818200000002</v>
      </c>
      <c r="M21" s="11">
        <v>1.1128</v>
      </c>
      <c r="N21" s="10">
        <v>0.88319999999999999</v>
      </c>
      <c r="O21" s="10">
        <v>0.17</v>
      </c>
      <c r="P21" s="12">
        <f t="shared" si="0"/>
        <v>0.94644140905823138</v>
      </c>
      <c r="Q21" s="8">
        <v>66</v>
      </c>
    </row>
    <row r="22" spans="1:17" x14ac:dyDescent="0.25">
      <c r="A22" s="4">
        <v>20</v>
      </c>
      <c r="B22" s="5" t="s">
        <v>39</v>
      </c>
      <c r="C22" s="5" t="s">
        <v>22</v>
      </c>
      <c r="D22" s="6">
        <v>42766</v>
      </c>
      <c r="E22" s="7">
        <v>6.7</v>
      </c>
      <c r="F22" s="8">
        <v>311</v>
      </c>
      <c r="G22" s="9">
        <v>11.11</v>
      </c>
      <c r="H22" s="8">
        <v>90.9</v>
      </c>
      <c r="I22" s="8">
        <v>33</v>
      </c>
      <c r="J22" s="9">
        <v>7.8</v>
      </c>
      <c r="K22" s="10">
        <v>8.2857142857140076</v>
      </c>
      <c r="L22" s="11">
        <v>0.40770000000000001</v>
      </c>
      <c r="M22" s="11">
        <v>0.94159999999999999</v>
      </c>
      <c r="N22" s="10">
        <v>1.9872000000000001</v>
      </c>
      <c r="O22" s="10">
        <v>0.23800000000000002</v>
      </c>
      <c r="P22" s="12">
        <f t="shared" si="0"/>
        <v>2.3632115548003401</v>
      </c>
      <c r="Q22" s="8">
        <v>79</v>
      </c>
    </row>
    <row r="23" spans="1:17" x14ac:dyDescent="0.25">
      <c r="A23" s="4">
        <v>21</v>
      </c>
      <c r="B23" s="5" t="s">
        <v>40</v>
      </c>
      <c r="C23" s="5" t="s">
        <v>18</v>
      </c>
      <c r="D23" s="6">
        <v>42766</v>
      </c>
      <c r="E23" s="7">
        <v>7.4</v>
      </c>
      <c r="F23" s="8">
        <v>241</v>
      </c>
      <c r="G23" s="9">
        <v>8.74</v>
      </c>
      <c r="H23" s="8">
        <v>72.8</v>
      </c>
      <c r="I23" s="8">
        <v>0</v>
      </c>
      <c r="J23" s="9">
        <v>6.93</v>
      </c>
      <c r="K23" s="10">
        <v>2.8999999999999027</v>
      </c>
      <c r="L23" s="11">
        <v>0.118686</v>
      </c>
      <c r="M23" s="11">
        <v>0.85599999999999998</v>
      </c>
      <c r="N23" s="10">
        <v>6.1087999999999996</v>
      </c>
      <c r="O23" s="10">
        <v>1.7000000000000002</v>
      </c>
      <c r="P23" s="12">
        <f t="shared" si="0"/>
        <v>9.122429906542056</v>
      </c>
      <c r="Q23" s="8">
        <v>120</v>
      </c>
    </row>
    <row r="24" spans="1:17" x14ac:dyDescent="0.25">
      <c r="A24" s="4">
        <v>22</v>
      </c>
      <c r="B24" s="5" t="s">
        <v>41</v>
      </c>
      <c r="C24" s="5" t="s">
        <v>18</v>
      </c>
      <c r="D24" s="6">
        <v>42754</v>
      </c>
      <c r="E24" s="7">
        <v>9.9</v>
      </c>
      <c r="F24" s="8">
        <v>607</v>
      </c>
      <c r="G24" s="9">
        <v>9.9700000000000006</v>
      </c>
      <c r="H24" s="8">
        <v>91.7</v>
      </c>
      <c r="I24" s="8">
        <v>0</v>
      </c>
      <c r="J24" s="9">
        <v>7.69</v>
      </c>
      <c r="K24" s="10">
        <v>3.8999999999997925</v>
      </c>
      <c r="L24" s="11">
        <v>0.242808</v>
      </c>
      <c r="M24" s="11">
        <v>0.89879999999999993</v>
      </c>
      <c r="N24" s="10">
        <v>19.430399999999999</v>
      </c>
      <c r="O24" s="10">
        <v>1.69</v>
      </c>
      <c r="P24" s="12">
        <f t="shared" si="0"/>
        <v>23.49844236760125</v>
      </c>
      <c r="Q24" s="8">
        <v>103</v>
      </c>
    </row>
    <row r="25" spans="1:17" x14ac:dyDescent="0.25">
      <c r="A25" s="4">
        <v>23</v>
      </c>
      <c r="B25" s="5" t="s">
        <v>38</v>
      </c>
      <c r="C25" s="5" t="s">
        <v>28</v>
      </c>
      <c r="D25" s="6">
        <v>42766</v>
      </c>
      <c r="E25" s="7">
        <v>1.7</v>
      </c>
      <c r="F25" s="8">
        <v>523</v>
      </c>
      <c r="G25" s="9">
        <v>12.84</v>
      </c>
      <c r="H25" s="8">
        <v>2.4</v>
      </c>
      <c r="I25" s="8">
        <v>0</v>
      </c>
      <c r="J25" s="9">
        <v>7.38</v>
      </c>
      <c r="K25" s="10">
        <v>20.545454545455108</v>
      </c>
      <c r="L25" s="11">
        <v>0.40193454499999998</v>
      </c>
      <c r="M25" s="11">
        <v>1.284</v>
      </c>
      <c r="N25" s="10">
        <v>0.95679999999999998</v>
      </c>
      <c r="O25" s="10">
        <v>0</v>
      </c>
      <c r="P25" s="12">
        <f t="shared" si="0"/>
        <v>0.74517133956386294</v>
      </c>
      <c r="Q25" s="8">
        <v>44</v>
      </c>
    </row>
    <row r="26" spans="1:17" x14ac:dyDescent="0.25">
      <c r="A26" s="4">
        <v>24</v>
      </c>
      <c r="B26" s="5" t="s">
        <v>42</v>
      </c>
      <c r="C26" s="5" t="s">
        <v>18</v>
      </c>
      <c r="D26" s="6">
        <v>42754</v>
      </c>
      <c r="E26" s="7">
        <v>20.9</v>
      </c>
      <c r="F26" s="8">
        <v>1511</v>
      </c>
      <c r="G26" s="9">
        <v>7.57</v>
      </c>
      <c r="H26" s="8">
        <v>88.2</v>
      </c>
      <c r="I26" s="8">
        <v>500</v>
      </c>
      <c r="J26" s="9">
        <v>8.39</v>
      </c>
      <c r="K26" s="10">
        <v>2.8000000000001357</v>
      </c>
      <c r="L26" s="11">
        <v>0.12865199999999999</v>
      </c>
      <c r="M26" s="11">
        <v>5.35</v>
      </c>
      <c r="N26" s="10">
        <v>20.791999999999998</v>
      </c>
      <c r="O26" s="10">
        <v>0</v>
      </c>
      <c r="P26" s="12">
        <f t="shared" si="0"/>
        <v>3.8863551401869159</v>
      </c>
      <c r="Q26" s="8">
        <v>120</v>
      </c>
    </row>
    <row r="27" spans="1:17" x14ac:dyDescent="0.25">
      <c r="B27" s="1" t="s">
        <v>43</v>
      </c>
      <c r="D27" s="6"/>
      <c r="E27" s="13">
        <f>AVERAGE(E3:E26)</f>
        <v>6.7208333333333323</v>
      </c>
      <c r="F27" s="14">
        <f>AVERAGE(F3:F26)</f>
        <v>787.77499999999998</v>
      </c>
      <c r="G27" s="15">
        <f t="shared" ref="G27:Q27" si="1">AVERAGE(G3:G26)</f>
        <v>11.088749999999999</v>
      </c>
      <c r="H27" s="14">
        <f>AVERAGE(H3:H26)</f>
        <v>88.970833333333346</v>
      </c>
      <c r="I27" s="14">
        <f t="shared" si="1"/>
        <v>23.583333333333332</v>
      </c>
      <c r="J27" s="15">
        <f t="shared" si="1"/>
        <v>7.5825000000000005</v>
      </c>
      <c r="K27" s="13">
        <f>AVERAGE(K3:K26)</f>
        <v>8.2106902356902278</v>
      </c>
      <c r="L27" s="15">
        <f>AVERAGE(L3:L26)</f>
        <v>0.33145682066666665</v>
      </c>
      <c r="M27" s="15">
        <f>AVERAGE(M3:M26)</f>
        <v>1.1734333333333336</v>
      </c>
      <c r="N27" s="13">
        <f>AVERAGE(N3:N26)</f>
        <v>6.7635333333333323</v>
      </c>
      <c r="O27" s="13">
        <f>AVERAGE(O3:O26)</f>
        <v>1.0250666666666668</v>
      </c>
      <c r="P27" s="12">
        <f t="shared" si="0"/>
        <v>6.6374456722438406</v>
      </c>
      <c r="Q27" s="14">
        <f t="shared" si="1"/>
        <v>88.083333333333329</v>
      </c>
    </row>
    <row r="28" spans="1:17" x14ac:dyDescent="0.25">
      <c r="B28" s="1" t="s">
        <v>44</v>
      </c>
      <c r="E28" s="13">
        <f>AVERAGE(E3,E4,E5,E8,E9,E17,E20,E23,E24)</f>
        <v>7.5666666666666673</v>
      </c>
      <c r="F28" s="14">
        <f t="shared" ref="F28:Q28" si="2">AVERAGE(F3,F4,F5,F8,F9,F17,F20,F23,F24)</f>
        <v>632.22222222222217</v>
      </c>
      <c r="G28" s="15">
        <f t="shared" si="2"/>
        <v>9.9688888888888876</v>
      </c>
      <c r="H28" s="14">
        <f t="shared" si="2"/>
        <v>86.588888888888889</v>
      </c>
      <c r="I28" s="14">
        <f t="shared" si="2"/>
        <v>3.6666666666666665</v>
      </c>
      <c r="J28" s="15">
        <f t="shared" si="2"/>
        <v>7.3666666666666663</v>
      </c>
      <c r="K28" s="13">
        <f t="shared" si="2"/>
        <v>3.7703703703703502</v>
      </c>
      <c r="L28" s="15">
        <f t="shared" si="2"/>
        <v>0.23676799999999998</v>
      </c>
      <c r="M28" s="15">
        <f t="shared" si="2"/>
        <v>0.99866666666666659</v>
      </c>
      <c r="N28" s="13">
        <f t="shared" si="2"/>
        <v>11.457066666666666</v>
      </c>
      <c r="O28" s="13">
        <f t="shared" si="2"/>
        <v>2.330688888888889</v>
      </c>
      <c r="P28" s="12">
        <f t="shared" si="0"/>
        <v>13.806163773920785</v>
      </c>
      <c r="Q28" s="14">
        <f t="shared" si="2"/>
        <v>105.11111111111111</v>
      </c>
    </row>
    <row r="29" spans="1:17" x14ac:dyDescent="0.25">
      <c r="B29" s="1" t="s">
        <v>45</v>
      </c>
      <c r="E29" s="13">
        <f>AVERAGE(E6,E7,E10,E13,E14,E18,E19,E22)</f>
        <v>6.9375000000000009</v>
      </c>
      <c r="F29" s="14">
        <f t="shared" ref="F29:Q29" si="3">AVERAGE(F6,F7,F10,F13,F14,F18,F19,F22)</f>
        <v>362.57499999999999</v>
      </c>
      <c r="G29" s="15">
        <f t="shared" si="3"/>
        <v>11.56875</v>
      </c>
      <c r="H29" s="14">
        <f t="shared" si="3"/>
        <v>98.762499999999989</v>
      </c>
      <c r="I29" s="14">
        <f t="shared" si="3"/>
        <v>4.125</v>
      </c>
      <c r="J29" s="15">
        <f t="shared" si="3"/>
        <v>7.6974999999999998</v>
      </c>
      <c r="K29" s="13">
        <f t="shared" si="3"/>
        <v>5.4249999999999181</v>
      </c>
      <c r="L29" s="15">
        <f t="shared" si="3"/>
        <v>0.30634125000000001</v>
      </c>
      <c r="M29" s="15">
        <f t="shared" si="3"/>
        <v>0.92019999999999991</v>
      </c>
      <c r="N29" s="13">
        <f t="shared" si="3"/>
        <v>3.7582</v>
      </c>
      <c r="O29" s="13">
        <f t="shared" si="3"/>
        <v>0.274675</v>
      </c>
      <c r="P29" s="12">
        <f t="shared" si="0"/>
        <v>4.382607041947403</v>
      </c>
      <c r="Q29" s="14">
        <f t="shared" si="3"/>
        <v>95.5</v>
      </c>
    </row>
    <row r="30" spans="1:17" x14ac:dyDescent="0.25">
      <c r="B30" s="1" t="s">
        <v>46</v>
      </c>
      <c r="E30" s="13">
        <f>AVERAGE(E11,E12,E16,E15,E21,E25)</f>
        <v>2.7999999999999994</v>
      </c>
      <c r="F30" s="14">
        <f t="shared" ref="F30:Q30" si="4">AVERAGE(F11,F12,F16,F15,F21,F25)</f>
        <v>1467.5</v>
      </c>
      <c r="G30" s="15">
        <f t="shared" si="4"/>
        <v>12.715000000000002</v>
      </c>
      <c r="H30" s="14">
        <f t="shared" si="4"/>
        <v>79.61666666666666</v>
      </c>
      <c r="I30" s="14">
        <f t="shared" si="4"/>
        <v>0</v>
      </c>
      <c r="J30" s="15">
        <f t="shared" si="4"/>
        <v>7.6183333333333332</v>
      </c>
      <c r="K30" s="13">
        <f t="shared" si="4"/>
        <v>19.487205387205488</v>
      </c>
      <c r="L30" s="15">
        <f t="shared" si="4"/>
        <v>0.54077828266666672</v>
      </c>
      <c r="M30" s="15">
        <f t="shared" si="4"/>
        <v>1.0771333333333331</v>
      </c>
      <c r="N30" s="13">
        <f t="shared" si="4"/>
        <v>1.3922666666666668</v>
      </c>
      <c r="O30" s="13">
        <f t="shared" si="4"/>
        <v>0.23799999999999999</v>
      </c>
      <c r="P30" s="14">
        <f t="shared" si="4"/>
        <v>1.648469122735541</v>
      </c>
      <c r="Q30" s="14">
        <f t="shared" si="4"/>
        <v>47.333333333333336</v>
      </c>
    </row>
    <row r="32" spans="1:17" x14ac:dyDescent="0.25">
      <c r="B32" s="5" t="s">
        <v>47</v>
      </c>
      <c r="C32" s="5"/>
      <c r="D32" s="5"/>
      <c r="F32" s="5" t="s">
        <v>48</v>
      </c>
      <c r="G32" s="5"/>
      <c r="H32" s="5"/>
    </row>
    <row r="33" spans="2:8" x14ac:dyDescent="0.25">
      <c r="B33" s="5" t="s">
        <v>49</v>
      </c>
      <c r="C33" s="5"/>
      <c r="D33" s="5"/>
      <c r="E33" s="5"/>
      <c r="F33" s="5" t="s">
        <v>50</v>
      </c>
      <c r="G33" s="5"/>
      <c r="H33" s="5"/>
    </row>
    <row r="34" spans="2:8" x14ac:dyDescent="0.25">
      <c r="B34" s="5" t="s">
        <v>51</v>
      </c>
      <c r="C34" s="5"/>
      <c r="D34" s="5"/>
      <c r="E34" s="5"/>
      <c r="F34" s="5" t="s">
        <v>52</v>
      </c>
      <c r="G34" s="5"/>
      <c r="H34" s="5"/>
    </row>
    <row r="35" spans="2:8" x14ac:dyDescent="0.25">
      <c r="B35" s="5" t="s">
        <v>53</v>
      </c>
      <c r="C35" s="5"/>
      <c r="D35" s="5"/>
      <c r="E35" s="5"/>
      <c r="F35" s="5" t="s">
        <v>54</v>
      </c>
      <c r="G35" s="5"/>
      <c r="H35" s="5"/>
    </row>
    <row r="36" spans="2:8" x14ac:dyDescent="0.25">
      <c r="B36" s="5" t="s">
        <v>55</v>
      </c>
      <c r="C36" s="5"/>
      <c r="D36" s="5"/>
      <c r="E36" s="5"/>
      <c r="F36" s="5" t="s">
        <v>56</v>
      </c>
      <c r="G36" s="5"/>
      <c r="H36" s="5"/>
    </row>
    <row r="37" spans="2:8" x14ac:dyDescent="0.25">
      <c r="B37" s="5" t="s">
        <v>57</v>
      </c>
      <c r="C37" s="5"/>
      <c r="D37" s="5"/>
      <c r="E37" s="5"/>
      <c r="F37" s="5" t="s">
        <v>58</v>
      </c>
      <c r="G37" s="5"/>
      <c r="H37" s="5"/>
    </row>
    <row r="38" spans="2:8" x14ac:dyDescent="0.25">
      <c r="E3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College of William and Mary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Information Technology</cp:lastModifiedBy>
  <dcterms:created xsi:type="dcterms:W3CDTF">2017-02-02T16:20:45Z</dcterms:created>
  <dcterms:modified xsi:type="dcterms:W3CDTF">2017-05-17T19:00:20Z</dcterms:modified>
</cp:coreProperties>
</file>