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kob\Desktop\SA Documents\"/>
    </mc:Choice>
  </mc:AlternateContent>
  <bookViews>
    <workbookView xWindow="0" yWindow="0" windowWidth="19200" windowHeight="6990" activeTab="1"/>
  </bookViews>
  <sheets>
    <sheet name="Line Item Budget" sheetId="1" r:id="rId1"/>
    <sheet name="One-Time Requests" sheetId="2" r:id="rId2"/>
    <sheet name="Grad Fees" sheetId="3" r:id="rId3"/>
  </sheets>
  <definedNames>
    <definedName name="_xlnm.Print_Area" localSheetId="0">'Line Item Budget'!$A$1:$H$500</definedName>
    <definedName name="_xlnm.Print_Area" localSheetId="1">'One-Time Requests'!$A$1:$E$37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7" i="1" l="1"/>
  <c r="G486" i="1"/>
  <c r="G485" i="1"/>
  <c r="G484" i="1"/>
  <c r="G479" i="1"/>
  <c r="G478" i="1"/>
  <c r="G473" i="1"/>
  <c r="G471" i="1"/>
  <c r="G467" i="1"/>
  <c r="G465" i="1"/>
  <c r="G459" i="1"/>
  <c r="G454" i="1"/>
  <c r="G436" i="1"/>
  <c r="G433" i="1"/>
  <c r="G426" i="1"/>
  <c r="G421" i="1"/>
  <c r="G412" i="1"/>
  <c r="G400" i="1"/>
  <c r="G392" i="1"/>
  <c r="G388" i="1"/>
  <c r="G382" i="1"/>
  <c r="G375" i="1"/>
  <c r="G366" i="1"/>
  <c r="G361" i="1"/>
  <c r="G354" i="1"/>
  <c r="G344" i="1"/>
  <c r="G338" i="1"/>
  <c r="G335" i="1"/>
  <c r="G331" i="1"/>
  <c r="G321" i="1"/>
  <c r="G316" i="1"/>
  <c r="G305" i="1"/>
  <c r="G302" i="1"/>
  <c r="G291" i="1"/>
  <c r="G286" i="1"/>
  <c r="G282" i="1"/>
  <c r="G267" i="1"/>
  <c r="G260" i="1"/>
  <c r="G250" i="1"/>
  <c r="G244" i="1"/>
  <c r="G240" i="1"/>
  <c r="G234" i="1"/>
  <c r="G225" i="1"/>
  <c r="G217" i="1"/>
  <c r="G211" i="1"/>
  <c r="G205" i="1"/>
  <c r="G197" i="1"/>
  <c r="G186" i="1"/>
  <c r="G182" i="1"/>
  <c r="G177" i="1"/>
  <c r="G173" i="1"/>
  <c r="G164" i="1"/>
  <c r="G157" i="1"/>
  <c r="G152" i="1"/>
  <c r="G148" i="1"/>
  <c r="G143" i="1"/>
  <c r="G139" i="1"/>
  <c r="G133" i="1"/>
  <c r="G126" i="1"/>
  <c r="G122" i="1"/>
  <c r="G117" i="1"/>
  <c r="G109" i="1"/>
  <c r="G102" i="1"/>
  <c r="G98" i="1"/>
  <c r="G92" i="1"/>
  <c r="G87" i="1"/>
  <c r="G82" i="1"/>
  <c r="G75" i="1"/>
  <c r="G70" i="1"/>
  <c r="G63" i="1"/>
  <c r="G57" i="1"/>
  <c r="G51" i="1"/>
  <c r="G44" i="1"/>
  <c r="G33" i="1"/>
  <c r="G27" i="1"/>
  <c r="G21" i="1"/>
  <c r="G15" i="1"/>
  <c r="G9" i="1"/>
  <c r="G3" i="1"/>
  <c r="G500" i="1"/>
  <c r="G276" i="1"/>
  <c r="E37" i="2"/>
  <c r="D133" i="1"/>
  <c r="D15" i="1"/>
  <c r="D487" i="1"/>
  <c r="D486" i="1"/>
  <c r="D484" i="1"/>
  <c r="D467" i="1"/>
  <c r="D459" i="1"/>
  <c r="D454" i="1"/>
  <c r="D436" i="1"/>
  <c r="D433" i="1"/>
  <c r="D426" i="1"/>
  <c r="D400" i="1"/>
  <c r="D392" i="1"/>
  <c r="D388" i="1"/>
  <c r="D382" i="1"/>
  <c r="D366" i="1"/>
  <c r="D361" i="1"/>
  <c r="D354" i="1"/>
  <c r="D338" i="1"/>
  <c r="D335" i="1"/>
  <c r="D321" i="1"/>
  <c r="D316" i="1"/>
  <c r="D305" i="1"/>
  <c r="D291" i="1"/>
  <c r="D286" i="1"/>
  <c r="D282" i="1"/>
  <c r="D276" i="1"/>
  <c r="D260" i="1"/>
  <c r="D250" i="1"/>
  <c r="D244" i="1"/>
  <c r="D240" i="1"/>
  <c r="D234" i="1"/>
  <c r="D225" i="1"/>
  <c r="D217" i="1"/>
  <c r="D211" i="1"/>
  <c r="D197" i="1"/>
  <c r="D186" i="1"/>
  <c r="D182" i="1"/>
  <c r="D173" i="1"/>
  <c r="D164" i="1"/>
  <c r="D157" i="1"/>
  <c r="D152" i="1"/>
  <c r="D148" i="1"/>
  <c r="D143" i="1"/>
  <c r="D126" i="1"/>
  <c r="D122" i="1"/>
  <c r="D117" i="1"/>
  <c r="D109" i="1"/>
  <c r="D102" i="1"/>
  <c r="D98" i="1"/>
  <c r="D92" i="1"/>
  <c r="D87" i="1"/>
  <c r="D82" i="1"/>
  <c r="D75" i="1"/>
  <c r="D70" i="1"/>
  <c r="D57" i="1"/>
  <c r="D51" i="1"/>
  <c r="D44" i="1"/>
  <c r="D33" i="1"/>
  <c r="D27" i="1"/>
  <c r="D21" i="1"/>
  <c r="D9" i="1"/>
  <c r="D3" i="1"/>
  <c r="D37" i="2"/>
  <c r="D485" i="1"/>
  <c r="D489" i="1"/>
  <c r="D481" i="1"/>
  <c r="G489" i="1"/>
  <c r="D375" i="1"/>
  <c r="D344" i="1"/>
  <c r="D331" i="1"/>
  <c r="D302" i="1"/>
  <c r="D267" i="1"/>
  <c r="D205" i="1"/>
  <c r="D139" i="1"/>
  <c r="D63" i="1"/>
  <c r="D177" i="1"/>
  <c r="F57" i="1"/>
  <c r="F426" i="1"/>
  <c r="F412" i="1"/>
  <c r="D412" i="1"/>
  <c r="C3" i="3"/>
  <c r="D3" i="3"/>
  <c r="C6" i="3"/>
  <c r="D6" i="3"/>
  <c r="C5" i="3"/>
  <c r="D5" i="3"/>
  <c r="E6" i="3"/>
  <c r="C4" i="3"/>
  <c r="D4" i="3"/>
  <c r="F497" i="1"/>
  <c r="F9" i="1"/>
  <c r="D421" i="1"/>
  <c r="F186" i="1"/>
  <c r="F15" i="1"/>
  <c r="D408" i="1"/>
  <c r="D475" i="1"/>
  <c r="D491" i="1"/>
  <c r="G408" i="1"/>
  <c r="G481" i="1"/>
  <c r="D497" i="1"/>
  <c r="G475" i="1"/>
  <c r="G491" i="1"/>
  <c r="G497" i="1"/>
</calcChain>
</file>

<file path=xl/sharedStrings.xml><?xml version="1.0" encoding="utf-8"?>
<sst xmlns="http://schemas.openxmlformats.org/spreadsheetml/2006/main" count="524" uniqueCount="417">
  <si>
    <t>TOTAL</t>
  </si>
  <si>
    <t>AMP</t>
  </si>
  <si>
    <t>Anthropology Graduate Students</t>
  </si>
  <si>
    <t>Bboy Club</t>
  </si>
  <si>
    <t>Chinese Student Organization</t>
  </si>
  <si>
    <t>Classics Club</t>
  </si>
  <si>
    <t>Debate Society</t>
  </si>
  <si>
    <t>Filipino American Student Association</t>
  </si>
  <si>
    <t>Graduate Council</t>
  </si>
  <si>
    <t>Graduate Education Association</t>
  </si>
  <si>
    <t>Graduate Student Association</t>
  </si>
  <si>
    <t>Heritage Dancers</t>
  </si>
  <si>
    <t>Japanese Cultural Association</t>
  </si>
  <si>
    <t>Korean American Student Association</t>
  </si>
  <si>
    <t>Latin American Student Association</t>
  </si>
  <si>
    <t>Meridian Coffeehouse</t>
  </si>
  <si>
    <t>Mock Trial</t>
  </si>
  <si>
    <t>Muslim Student Association</t>
  </si>
  <si>
    <t>Pep Band</t>
  </si>
  <si>
    <t>Physics Graduate Student Association</t>
  </si>
  <si>
    <t>SEAC</t>
  </si>
  <si>
    <t>South Asian Student Association</t>
  </si>
  <si>
    <t>Spotlight Showchoir</t>
  </si>
  <si>
    <t>Steer Clear</t>
  </si>
  <si>
    <t>Student Assembly</t>
  </si>
  <si>
    <t>Undergraduate Council</t>
  </si>
  <si>
    <t>VOX: Voices for Planned Parenthood</t>
  </si>
  <si>
    <t>Wizards &amp; Muggles</t>
  </si>
  <si>
    <t xml:space="preserve">Concert Fund </t>
  </si>
  <si>
    <t xml:space="preserve">Speakers </t>
  </si>
  <si>
    <t xml:space="preserve">Comedians </t>
  </si>
  <si>
    <t xml:space="preserve">Opening Weekend Activities </t>
  </si>
  <si>
    <t xml:space="preserve">Last Day of Classes Bash </t>
  </si>
  <si>
    <t xml:space="preserve">Operating Expenses </t>
  </si>
  <si>
    <t xml:space="preserve">Lunar New Year Banquet </t>
  </si>
  <si>
    <t xml:space="preserve">Harvest Moon Festival </t>
  </si>
  <si>
    <t xml:space="preserve">Chinese Culture Night </t>
  </si>
  <si>
    <t xml:space="preserve">Student-sponsored Guest Lecturer </t>
  </si>
  <si>
    <t xml:space="preserve">Graduate Research Symposium </t>
  </si>
  <si>
    <t xml:space="preserve">Lunar New Year with CSO, VSA, KASA </t>
  </si>
  <si>
    <t xml:space="preserve">Spoken Word Poetry Night </t>
  </si>
  <si>
    <t xml:space="preserve">Eid Ul-Adha </t>
  </si>
  <si>
    <t xml:space="preserve">Islamic Awareness Week </t>
  </si>
  <si>
    <t xml:space="preserve">Porch Party </t>
  </si>
  <si>
    <t xml:space="preserve">Wine &amp; Cheese </t>
  </si>
  <si>
    <t xml:space="preserve">Holiday Party </t>
  </si>
  <si>
    <t xml:space="preserve">Earth Day Earth Week </t>
  </si>
  <si>
    <t xml:space="preserve">America Recycles Day </t>
  </si>
  <si>
    <t>Expressions Cultural Show</t>
  </si>
  <si>
    <t xml:space="preserve">Homecoming Performance </t>
  </si>
  <si>
    <t xml:space="preserve">Fall Cabaret </t>
  </si>
  <si>
    <t xml:space="preserve">Spring Cabaret </t>
  </si>
  <si>
    <t xml:space="preserve">Vagina Monologues </t>
  </si>
  <si>
    <t xml:space="preserve">Sorting Ceremony </t>
  </si>
  <si>
    <t xml:space="preserve">Deathday Party </t>
  </si>
  <si>
    <t xml:space="preserve">Yule Ball </t>
  </si>
  <si>
    <t xml:space="preserve">Triwizard Tournament </t>
  </si>
  <si>
    <t>Student Government</t>
  </si>
  <si>
    <t>Activity Funds</t>
  </si>
  <si>
    <t>Operations</t>
  </si>
  <si>
    <t>Conference Fund</t>
  </si>
  <si>
    <t>Activities &amp; Event Fund</t>
  </si>
  <si>
    <t>Miscellaneous</t>
  </si>
  <si>
    <t>CSA - Continuous</t>
  </si>
  <si>
    <t>Activities Fee Operations</t>
  </si>
  <si>
    <t>Organizations &amp; Activities Budget</t>
  </si>
  <si>
    <t>PUB COUNCIL</t>
  </si>
  <si>
    <t>Total Student Fee Budget</t>
  </si>
  <si>
    <t>Student Activities Fee</t>
  </si>
  <si>
    <t xml:space="preserve">                       </t>
  </si>
  <si>
    <t>Sponsored Organizations</t>
  </si>
  <si>
    <t>MBA Association</t>
  </si>
  <si>
    <t>Student Bar Association</t>
  </si>
  <si>
    <t>Seasonal Flu Vaccines</t>
  </si>
  <si>
    <t>Swem Open Fall Semester</t>
  </si>
  <si>
    <t>Swem Open Spring Semester</t>
  </si>
  <si>
    <t>King and Queen Ball</t>
  </si>
  <si>
    <t>Busch Gardens Day</t>
  </si>
  <si>
    <t>Quidditch</t>
  </si>
  <si>
    <t>Accidentals</t>
  </si>
  <si>
    <t>African Cultural Society</t>
  </si>
  <si>
    <t>Dhamaal Bhangra</t>
  </si>
  <si>
    <t>International Relations Club</t>
  </si>
  <si>
    <t>Operating Expenses</t>
  </si>
  <si>
    <t>iRep Africa</t>
  </si>
  <si>
    <t>African Awareness Week</t>
  </si>
  <si>
    <t>Cultural Night</t>
  </si>
  <si>
    <t>Charter Day  Concert</t>
  </si>
  <si>
    <t>Orginis Hip Hop Show</t>
  </si>
  <si>
    <t>Homecoming Concert</t>
  </si>
  <si>
    <t>Hindu Student Association</t>
  </si>
  <si>
    <t>Diwali</t>
  </si>
  <si>
    <t xml:space="preserve">Holi </t>
  </si>
  <si>
    <t>Cultural Banquet</t>
  </si>
  <si>
    <t>Awareness Week</t>
  </si>
  <si>
    <t>Home Game 1</t>
  </si>
  <si>
    <t>Home Game 2</t>
  </si>
  <si>
    <t>Guest Speaker</t>
  </si>
  <si>
    <t>Class of 2016</t>
  </si>
  <si>
    <t>Airport Shuttles-Fall, Spring, Thanksgiving</t>
  </si>
  <si>
    <t>STI Testing</t>
  </si>
  <si>
    <t>Charter Day</t>
  </si>
  <si>
    <t>Spooktacular</t>
  </si>
  <si>
    <t>Van Training</t>
  </si>
  <si>
    <t>Exam Blue Books</t>
  </si>
  <si>
    <t>*</t>
  </si>
  <si>
    <t xml:space="preserve">One-Time Purchases </t>
  </si>
  <si>
    <t>Class of 2017</t>
  </si>
  <si>
    <t>A Cappella Council</t>
  </si>
  <si>
    <t>Fall Showcase</t>
  </si>
  <si>
    <t>Spring Showcase</t>
  </si>
  <si>
    <t>Welcome</t>
  </si>
  <si>
    <t>Active Minds</t>
  </si>
  <si>
    <t>Welcome Meeting</t>
  </si>
  <si>
    <t>Chinese Undergrade Student Association</t>
  </si>
  <si>
    <t>Lantern Festival</t>
  </si>
  <si>
    <t>Final Concert</t>
  </si>
  <si>
    <t>Doctor Who</t>
  </si>
  <si>
    <t>Bring Your Companion</t>
  </si>
  <si>
    <t>Middle Eastern Student Association</t>
  </si>
  <si>
    <t>Kabob Cookout</t>
  </si>
  <si>
    <t>Spring Cultual Showcase &amp; Banquet</t>
  </si>
  <si>
    <t xml:space="preserve">Fall Showcase </t>
  </si>
  <si>
    <t xml:space="preserve">Spring Showcase </t>
  </si>
  <si>
    <t>Society of Physics Students</t>
  </si>
  <si>
    <t>PhysicsFest</t>
  </si>
  <si>
    <t>Movie Night</t>
  </si>
  <si>
    <t>Massage Chairs in Swem</t>
  </si>
  <si>
    <t>Night at the Muscarelle</t>
  </si>
  <si>
    <t>Spring Benefit Concert</t>
  </si>
  <si>
    <t>Competitions</t>
  </si>
  <si>
    <t>Afsana</t>
  </si>
  <si>
    <t>Variety Act</t>
  </si>
  <si>
    <t>Invited Speaker Receptions</t>
  </si>
  <si>
    <t>Anthropology Events with Undergrad Anthro Club</t>
  </si>
  <si>
    <t>Research Practixce &amp; Presentation Night</t>
  </si>
  <si>
    <t>Competition UVA Breaking Ground Jam</t>
  </si>
  <si>
    <t>Compeition JMU Circle James</t>
  </si>
  <si>
    <t>Biology Club</t>
  </si>
  <si>
    <t>College Company of W&amp;M</t>
  </si>
  <si>
    <t>American Univeristy</t>
  </si>
  <si>
    <t>UVA</t>
  </si>
  <si>
    <t>Scavenger Hunt</t>
  </si>
  <si>
    <t>Front Porch Society</t>
  </si>
  <si>
    <t>Fall Ball</t>
  </si>
  <si>
    <t>Heritage Language Learners (HelloWM)</t>
  </si>
  <si>
    <t>I-Faith</t>
  </si>
  <si>
    <t>Intonations</t>
  </si>
  <si>
    <t>Tour</t>
  </si>
  <si>
    <t>Homecoming</t>
  </si>
  <si>
    <t>Aki Matsuri Fall Festival</t>
  </si>
  <si>
    <t>P</t>
  </si>
  <si>
    <t>Demos in the Sun</t>
  </si>
  <si>
    <t>Someone You Know</t>
  </si>
  <si>
    <t>Outreach Initiatives</t>
  </si>
  <si>
    <t>Campus Trash Pickup</t>
  </si>
  <si>
    <t>SEAC Summit</t>
  </si>
  <si>
    <t>Spring Garden Workdayu</t>
  </si>
  <si>
    <t>Ice Cream Social</t>
  </si>
  <si>
    <t>Class of 2018</t>
  </si>
  <si>
    <t>VoteNet Election Contract</t>
  </si>
  <si>
    <t>Orientarion Dance</t>
  </si>
  <si>
    <t>Roundtable Events</t>
  </si>
  <si>
    <t>Grad Student Numbers</t>
  </si>
  <si>
    <t>students</t>
  </si>
  <si>
    <t>$98 Fee</t>
  </si>
  <si>
    <t>1/2 Fee</t>
  </si>
  <si>
    <t>SBA</t>
  </si>
  <si>
    <t>GEA</t>
  </si>
  <si>
    <t>MBA</t>
  </si>
  <si>
    <t>MAC</t>
  </si>
  <si>
    <t>These are the most rescent numbers available.</t>
  </si>
  <si>
    <t>Set  new fee when decided.</t>
  </si>
  <si>
    <t>TOTAL REQUESTED</t>
  </si>
  <si>
    <t>TOTAL APPROVED</t>
  </si>
  <si>
    <t>These figures gotten from Pam Johnston, Bursars Office on 1/23/14.</t>
  </si>
  <si>
    <t>Tribe Tailgates</t>
  </si>
  <si>
    <t>Senior Formal</t>
  </si>
  <si>
    <t>Warm Wednesday</t>
  </si>
  <si>
    <t>Homecoming T Shirt Sale</t>
  </si>
  <si>
    <t>King &amp; Queen Ball</t>
  </si>
  <si>
    <t>Fall Grad Bash - Social Networking Fall</t>
  </si>
  <si>
    <t>Spring Grad Bash - Social Networking Spring</t>
  </si>
  <si>
    <t>Volleyball Tournament</t>
  </si>
  <si>
    <t>Final Concert Recording</t>
  </si>
  <si>
    <t>Walk for Suicide Awareness</t>
  </si>
  <si>
    <t>Flag Demonstration</t>
  </si>
  <si>
    <t>Candy Cane Grams</t>
  </si>
  <si>
    <t>Benefit Dinner</t>
  </si>
  <si>
    <t>Spring Gab</t>
  </si>
  <si>
    <t>Apolis</t>
  </si>
  <si>
    <t>Faculty Panel Fall</t>
  </si>
  <si>
    <t>Faculty Panel Spring</t>
  </si>
  <si>
    <t>Astronomy Club</t>
  </si>
  <si>
    <t>Stargazing Station</t>
  </si>
  <si>
    <t>Trip to Green Bank Observatory</t>
  </si>
  <si>
    <t>Public Lecture Series</t>
  </si>
  <si>
    <t>Aviation Club</t>
  </si>
  <si>
    <t>Air Show</t>
  </si>
  <si>
    <t>Control Tower Visit</t>
  </si>
  <si>
    <t>Flying</t>
  </si>
  <si>
    <t>Bangladesh Relief</t>
  </si>
  <si>
    <t>Operating Exepenses</t>
  </si>
  <si>
    <t>Henna on the BRICS</t>
  </si>
  <si>
    <t>Smoke Break Jam</t>
  </si>
  <si>
    <t>Silverback Open Championship Jam</t>
  </si>
  <si>
    <t>Speaker Event</t>
  </si>
  <si>
    <t>Bird Club</t>
  </si>
  <si>
    <t>Kiptopeke Trip</t>
  </si>
  <si>
    <t>Winter Eastern Shore Trip</t>
  </si>
  <si>
    <t>Black Student Organization</t>
  </si>
  <si>
    <t>Back to College Cookout</t>
  </si>
  <si>
    <t>BSO Honors</t>
  </si>
  <si>
    <t>End of Year Cookout</t>
  </si>
  <si>
    <t>Cheese Club</t>
  </si>
  <si>
    <t>Cheese Fest</t>
  </si>
  <si>
    <t>Spring Festival</t>
  </si>
  <si>
    <t>Mid-Autum Festival</t>
  </si>
  <si>
    <t>Stage Play</t>
  </si>
  <si>
    <t>Field Trip</t>
  </si>
  <si>
    <t>Voice of William and Mary</t>
  </si>
  <si>
    <t>The Wren Event</t>
  </si>
  <si>
    <t>Common Ground</t>
  </si>
  <si>
    <t>Senior Tour</t>
  </si>
  <si>
    <t>Holiday Concert &amp; Reception</t>
  </si>
  <si>
    <t>Fall Retreat</t>
  </si>
  <si>
    <t>Spring Retreat</t>
  </si>
  <si>
    <t>American Parliamentary</t>
  </si>
  <si>
    <t>Electronic Dance</t>
  </si>
  <si>
    <t>Spring Kick Off</t>
  </si>
  <si>
    <t>Midterm Kick Off</t>
  </si>
  <si>
    <t>ESSENCE</t>
  </si>
  <si>
    <t>Female Empowerment Walk</t>
  </si>
  <si>
    <t>Study Breaks</t>
  </si>
  <si>
    <t>History Month Speaker</t>
  </si>
  <si>
    <t>HarvestFEst</t>
  </si>
  <si>
    <t>Matoaka Sessions</t>
  </si>
  <si>
    <t>March Jazzness</t>
  </si>
  <si>
    <t>April Thrill</t>
  </si>
  <si>
    <t>Summer Showcase</t>
  </si>
  <si>
    <t>Sprint Music Series</t>
  </si>
  <si>
    <t>Night of the Maggots</t>
  </si>
  <si>
    <t>Farewell Cultural</t>
  </si>
  <si>
    <t>Operting Expenses</t>
  </si>
  <si>
    <t>Better Day Together</t>
  </si>
  <si>
    <t>Interfaith Harmony Week</t>
  </si>
  <si>
    <t>Fall Service Trip</t>
  </si>
  <si>
    <t>Spring Service Trip</t>
  </si>
  <si>
    <t>Interfaith Dialogue &amp; Dinner</t>
  </si>
  <si>
    <t>DJ Alumni Event</t>
  </si>
  <si>
    <t>McMUN</t>
  </si>
  <si>
    <t>Fall Speaker</t>
  </si>
  <si>
    <t>Spring Speaker</t>
  </si>
  <si>
    <t>Caroling</t>
  </si>
  <si>
    <t>Chuseok Show</t>
  </si>
  <si>
    <t>Asia Winter Formal</t>
  </si>
  <si>
    <t>Lunar New Year with CSO, CSA, JCA</t>
  </si>
  <si>
    <t>World Expo</t>
  </si>
  <si>
    <t>Talent Show</t>
  </si>
  <si>
    <t>Lambda Alliance</t>
  </si>
  <si>
    <t>Welcolme Event</t>
  </si>
  <si>
    <t>Pride Festival</t>
  </si>
  <si>
    <t>Drag Ball</t>
  </si>
  <si>
    <t>Transgender Day of Remembrance</t>
  </si>
  <si>
    <t>Queer Night of Expression</t>
  </si>
  <si>
    <t>National Coming Out Day</t>
  </si>
  <si>
    <t>World AIDS Day</t>
  </si>
  <si>
    <t>Linguistics Club</t>
  </si>
  <si>
    <t>North American Computational Linquistics Olyhmpiad</t>
  </si>
  <si>
    <t>Art Slam</t>
  </si>
  <si>
    <t>Sky is Falling</t>
  </si>
  <si>
    <t>Nowruz Celebration (Persian New Year)</t>
  </si>
  <si>
    <t>Remembrance of the Armenian Genocide</t>
  </si>
  <si>
    <t>Minority Cultures Middle East Lecture</t>
  </si>
  <si>
    <t>Dodgeball Charity Event</t>
  </si>
  <si>
    <t>Camel Cookie Sale</t>
  </si>
  <si>
    <t>MESA &amp; MSA Co-Sponsored Lecture</t>
  </si>
  <si>
    <t>Fall Tournament-Univ of Pennsylvania Quaker Classic</t>
  </si>
  <si>
    <t>Spring Tournament-Patrick Henry College</t>
  </si>
  <si>
    <t>Regional Tournament-Univ of Richmond/Univ of Baltimore</t>
  </si>
  <si>
    <t>Model Rocketry Club</t>
  </si>
  <si>
    <t>Speaker Joe Woodford</t>
  </si>
  <si>
    <t>Trip to Wllops Island</t>
  </si>
  <si>
    <t>February Launch</t>
  </si>
  <si>
    <t>March Launch</t>
  </si>
  <si>
    <t>April Launch</t>
  </si>
  <si>
    <t>Fast A Thon</t>
  </si>
  <si>
    <t>W&amp;M Sponsored Tournaments</t>
  </si>
  <si>
    <t>VA Tech</t>
  </si>
  <si>
    <t>Univ of Richmond</t>
  </si>
  <si>
    <t>Out of State Tournaments</t>
  </si>
  <si>
    <t>Robotics Club</t>
  </si>
  <si>
    <t>Roosevelt Institute Campus Network</t>
  </si>
  <si>
    <t>Fall Faculty Panel</t>
  </si>
  <si>
    <t>Pizza and Policy 1</t>
  </si>
  <si>
    <t>Pizza and Policy 2</t>
  </si>
  <si>
    <t>Spring Faculty Panel</t>
  </si>
  <si>
    <t>Pizza &amp; Policy 3</t>
  </si>
  <si>
    <t>Pizza &amp; Policy 4</t>
  </si>
  <si>
    <t>Fall Guest Speaker</t>
  </si>
  <si>
    <t>Spring Guest Speaker</t>
  </si>
  <si>
    <t>Monthly Social Dancing</t>
  </si>
  <si>
    <t>Instructor</t>
  </si>
  <si>
    <t>Schola Cantorum</t>
  </si>
  <si>
    <t>Fall Concert</t>
  </si>
  <si>
    <t>Spring Concert</t>
  </si>
  <si>
    <t>Fall Bruton Parish Evensong</t>
  </si>
  <si>
    <t>Spring Bruton Parish Evensong</t>
  </si>
  <si>
    <t>Fall Auditions</t>
  </si>
  <si>
    <t>Spring Auditions</t>
  </si>
  <si>
    <t>Anime</t>
  </si>
  <si>
    <t>Science Fiction and Fantasy</t>
  </si>
  <si>
    <t>Nach Ke Dikha</t>
  </si>
  <si>
    <t>Family Weekend Performance</t>
  </si>
  <si>
    <t>Wages</t>
  </si>
  <si>
    <t>Cell Phones-Data</t>
  </si>
  <si>
    <t>Storm Chasers</t>
  </si>
  <si>
    <t>Formal</t>
  </si>
  <si>
    <t>Students for Animals</t>
  </si>
  <si>
    <t>Film Screening &amp; Potluck</t>
  </si>
  <si>
    <t>Vegan Food Giveaway</t>
  </si>
  <si>
    <t>Team Blitz</t>
  </si>
  <si>
    <t>CNU Cross Country Invitational</t>
  </si>
  <si>
    <t>NIRCA Regional Championship</t>
  </si>
  <si>
    <t>NIRCA National Championship</t>
  </si>
  <si>
    <t>Run the D.O.G.</t>
  </si>
  <si>
    <t>Tribal Dancers</t>
  </si>
  <si>
    <t>Dance Team &amp; Friends Competition</t>
  </si>
  <si>
    <t>Abortion Talk</t>
  </si>
  <si>
    <t>Emergency Contraception Events</t>
  </si>
  <si>
    <t>Clinic Defense</t>
  </si>
  <si>
    <t>Welome Event</t>
  </si>
  <si>
    <t>Welcome Dinner</t>
  </si>
  <si>
    <t>Welcome Event / Interest Meeting</t>
  </si>
  <si>
    <t>Welcome Event / Interest Meeting / Interest Meeting</t>
  </si>
  <si>
    <t>Class of 2019</t>
  </si>
  <si>
    <t>2015-2016 ONE TIME REQUESTS</t>
  </si>
  <si>
    <t>Entry Id</t>
  </si>
  <si>
    <t>Name of Organization</t>
  </si>
  <si>
    <t>Item to be purchased.</t>
  </si>
  <si>
    <t>25</t>
  </si>
  <si>
    <t>Money box</t>
  </si>
  <si>
    <t>New Costumes</t>
  </si>
  <si>
    <t>11</t>
  </si>
  <si>
    <t>Anthropology Graduate Student Collective</t>
  </si>
  <si>
    <t>Polaroid Photo Studio Light Tent Kit</t>
  </si>
  <si>
    <t>26</t>
  </si>
  <si>
    <t>banner</t>
  </si>
  <si>
    <t>18</t>
  </si>
  <si>
    <t>Bird Club of William and Mary</t>
  </si>
  <si>
    <t>Binoculars</t>
  </si>
  <si>
    <t>34</t>
  </si>
  <si>
    <t>Banner</t>
  </si>
  <si>
    <t>9</t>
  </si>
  <si>
    <t>Custom CSO Tablecloth</t>
  </si>
  <si>
    <t>10</t>
  </si>
  <si>
    <t>Oriental Mahjong Set</t>
  </si>
  <si>
    <t>28</t>
  </si>
  <si>
    <t>Senior Banner</t>
  </si>
  <si>
    <t>19</t>
  </si>
  <si>
    <t>College Company of William and Mary</t>
  </si>
  <si>
    <t>Blankets</t>
  </si>
  <si>
    <t>20</t>
  </si>
  <si>
    <t>Mainspring Vice</t>
  </si>
  <si>
    <t>23</t>
  </si>
  <si>
    <t>Colleges Against Cancer</t>
  </si>
  <si>
    <t>6</t>
  </si>
  <si>
    <t>Common Ground A Cappella</t>
  </si>
  <si>
    <t>Audio Recording</t>
  </si>
  <si>
    <t>7</t>
  </si>
  <si>
    <t>CD production</t>
  </si>
  <si>
    <t>30</t>
  </si>
  <si>
    <t>Dhamaal Bhangra Team</t>
  </si>
  <si>
    <t>New performance uniforms</t>
  </si>
  <si>
    <t>31</t>
  </si>
  <si>
    <t>New performance props (saaps and khunda)</t>
  </si>
  <si>
    <t>8</t>
  </si>
  <si>
    <t>16</t>
  </si>
  <si>
    <t>Front Porch Society Banner</t>
  </si>
  <si>
    <t>13</t>
  </si>
  <si>
    <t>Global Medical Brigades</t>
  </si>
  <si>
    <t>5 Blood Pressure Cuffs</t>
  </si>
  <si>
    <t>14</t>
  </si>
  <si>
    <t>Dental Mouth Model</t>
  </si>
  <si>
    <t>24</t>
  </si>
  <si>
    <t>Magnetic Whiteboard and Nutritional Magnet Set</t>
  </si>
  <si>
    <t>15</t>
  </si>
  <si>
    <t>cash box</t>
  </si>
  <si>
    <t>35</t>
  </si>
  <si>
    <t>Registration fees for WorldMUN Conference</t>
  </si>
  <si>
    <t>17</t>
  </si>
  <si>
    <t>Folders</t>
  </si>
  <si>
    <t>5</t>
  </si>
  <si>
    <t>Banner (Revised)</t>
  </si>
  <si>
    <t>32</t>
  </si>
  <si>
    <t>Qurans</t>
  </si>
  <si>
    <t>33</t>
  </si>
  <si>
    <t>Prayer Rugs</t>
  </si>
  <si>
    <t>12</t>
  </si>
  <si>
    <t>Project Phoenix</t>
  </si>
  <si>
    <t>29</t>
  </si>
  <si>
    <t>Storm Chasers at William and Mary</t>
  </si>
  <si>
    <t>Davis Instruments Vantage Pro2 Weather Station (Wireless)</t>
  </si>
  <si>
    <t>27</t>
  </si>
  <si>
    <t>Uniforms</t>
  </si>
  <si>
    <t>21</t>
  </si>
  <si>
    <t>VOX: Voices For Planned Parenthood</t>
  </si>
  <si>
    <t>22</t>
  </si>
  <si>
    <t>camera</t>
  </si>
  <si>
    <t>1% incrase from previous year per contract</t>
  </si>
  <si>
    <t>Tinikling Sticks</t>
  </si>
  <si>
    <t>Salsa Club</t>
  </si>
  <si>
    <t>Request</t>
  </si>
  <si>
    <t>Approved</t>
  </si>
  <si>
    <t>Candlelight Ceremony</t>
  </si>
  <si>
    <t>Operating Budget</t>
  </si>
  <si>
    <t>Fee Projection based on 7400 students @ $98 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</si>
</sst>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14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4" fillId="3" borderId="0" xfId="0" applyFont="1" applyFill="1" applyAlignment="1" applyProtection="1">
      <alignment horizontal="left"/>
    </xf>
    <xf numFmtId="0" fontId="5" fillId="3" borderId="0" xfId="0" applyFont="1" applyFill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164" fontId="6" fillId="3" borderId="0" xfId="0" applyNumberFormat="1" applyFont="1" applyFill="1"/>
    <xf numFmtId="164" fontId="6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8" fillId="0" borderId="0" xfId="0" applyFont="1" applyAlignment="1" applyProtection="1">
      <alignment horizontal="right"/>
    </xf>
    <xf numFmtId="164" fontId="7" fillId="3" borderId="0" xfId="0" applyNumberFormat="1" applyFont="1" applyFill="1"/>
    <xf numFmtId="0" fontId="6" fillId="0" borderId="0" xfId="0" applyFont="1" applyFill="1"/>
    <xf numFmtId="0" fontId="4" fillId="0" borderId="0" xfId="0" applyFont="1" applyFill="1" applyProtection="1"/>
    <xf numFmtId="164" fontId="6" fillId="0" borderId="0" xfId="0" applyNumberFormat="1" applyFont="1" applyFill="1"/>
    <xf numFmtId="0" fontId="4" fillId="3" borderId="0" xfId="0" applyFont="1" applyFill="1" applyProtection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10" fillId="0" borderId="0" xfId="0" applyFont="1" applyProtection="1"/>
    <xf numFmtId="164" fontId="3" fillId="0" borderId="0" xfId="0" applyNumberFormat="1" applyFont="1"/>
    <xf numFmtId="164" fontId="3" fillId="3" borderId="0" xfId="0" applyNumberFormat="1" applyFont="1" applyFill="1"/>
    <xf numFmtId="0" fontId="4" fillId="0" borderId="0" xfId="0" applyFont="1" applyProtection="1"/>
    <xf numFmtId="49" fontId="4" fillId="2" borderId="0" xfId="1" applyNumberFormat="1" applyFont="1" applyFill="1" applyProtection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4" fillId="0" borderId="0" xfId="0" applyFont="1" applyFill="1" applyAlignment="1" applyProtection="1">
      <alignment horizontal="left"/>
    </xf>
    <xf numFmtId="0" fontId="5" fillId="0" borderId="0" xfId="0" applyFont="1" applyFill="1"/>
    <xf numFmtId="164" fontId="5" fillId="0" borderId="0" xfId="0" applyNumberFormat="1" applyFont="1" applyFill="1"/>
    <xf numFmtId="164" fontId="14" fillId="3" borderId="0" xfId="0" applyNumberFormat="1" applyFont="1" applyFill="1"/>
    <xf numFmtId="164" fontId="11" fillId="0" borderId="0" xfId="0" applyNumberFormat="1" applyFont="1" applyAlignment="1">
      <alignment wrapText="1"/>
    </xf>
    <xf numFmtId="0" fontId="8" fillId="0" borderId="0" xfId="0" applyFont="1" applyAlignment="1" applyProtection="1">
      <alignment horizontal="left"/>
    </xf>
    <xf numFmtId="0" fontId="15" fillId="0" borderId="0" xfId="0" applyFont="1"/>
    <xf numFmtId="0" fontId="11" fillId="3" borderId="0" xfId="0" applyFont="1" applyFill="1" applyAlignment="1">
      <alignment wrapText="1"/>
    </xf>
    <xf numFmtId="0" fontId="11" fillId="0" borderId="0" xfId="0" applyFont="1" applyFill="1"/>
    <xf numFmtId="0" fontId="12" fillId="0" borderId="0" xfId="0" applyFont="1" applyFill="1"/>
    <xf numFmtId="0" fontId="14" fillId="0" borderId="0" xfId="0" applyFont="1"/>
    <xf numFmtId="0" fontId="0" fillId="0" borderId="0" xfId="0" applyFont="1"/>
    <xf numFmtId="0" fontId="6" fillId="3" borderId="0" xfId="0" applyFont="1" applyFill="1"/>
    <xf numFmtId="0" fontId="6" fillId="0" borderId="1" xfId="0" applyFont="1" applyBorder="1"/>
    <xf numFmtId="164" fontId="6" fillId="3" borderId="1" xfId="0" applyNumberFormat="1" applyFont="1" applyFill="1" applyBorder="1"/>
    <xf numFmtId="0" fontId="16" fillId="0" borderId="0" xfId="0" applyFont="1"/>
    <xf numFmtId="164" fontId="16" fillId="3" borderId="0" xfId="0" applyNumberFormat="1" applyFont="1" applyFill="1"/>
    <xf numFmtId="0" fontId="17" fillId="0" borderId="0" xfId="0" applyFont="1"/>
    <xf numFmtId="164" fontId="16" fillId="0" borderId="0" xfId="0" applyNumberFormat="1" applyFont="1"/>
    <xf numFmtId="164" fontId="6" fillId="3" borderId="2" xfId="0" applyNumberFormat="1" applyFont="1" applyFill="1" applyBorder="1"/>
    <xf numFmtId="164" fontId="6" fillId="3" borderId="0" xfId="0" applyNumberFormat="1" applyFont="1" applyFill="1" applyBorder="1"/>
    <xf numFmtId="0" fontId="6" fillId="0" borderId="0" xfId="0" applyFont="1" applyBorder="1"/>
    <xf numFmtId="164" fontId="5" fillId="0" borderId="1" xfId="0" applyNumberFormat="1" applyFont="1" applyBorder="1"/>
    <xf numFmtId="0" fontId="6" fillId="4" borderId="1" xfId="0" applyFont="1" applyFill="1" applyBorder="1"/>
    <xf numFmtId="0" fontId="6" fillId="4" borderId="2" xfId="0" applyFont="1" applyFill="1" applyBorder="1"/>
    <xf numFmtId="164" fontId="6" fillId="4" borderId="1" xfId="0" applyNumberFormat="1" applyFont="1" applyFill="1" applyBorder="1"/>
    <xf numFmtId="164" fontId="6" fillId="0" borderId="0" xfId="0" applyNumberFormat="1" applyFont="1" applyFill="1" applyBorder="1"/>
    <xf numFmtId="164" fontId="7" fillId="0" borderId="0" xfId="0" applyNumberFormat="1" applyFont="1" applyFill="1"/>
    <xf numFmtId="0" fontId="18" fillId="0" borderId="0" xfId="0" applyFont="1"/>
    <xf numFmtId="164" fontId="14" fillId="0" borderId="0" xfId="0" applyNumberFormat="1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horizontal="center"/>
    </xf>
    <xf numFmtId="1" fontId="19" fillId="0" borderId="0" xfId="0" applyNumberFormat="1" applyFont="1"/>
    <xf numFmtId="1" fontId="19" fillId="0" borderId="0" xfId="0" applyNumberFormat="1" applyFont="1" applyAlignment="1">
      <alignment horizontal="center"/>
    </xf>
    <xf numFmtId="1" fontId="0" fillId="0" borderId="0" xfId="0" applyNumberFormat="1"/>
    <xf numFmtId="165" fontId="20" fillId="0" borderId="0" xfId="0" applyNumberFormat="1" applyFont="1"/>
    <xf numFmtId="164" fontId="14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left"/>
    </xf>
    <xf numFmtId="165" fontId="19" fillId="3" borderId="0" xfId="0" applyNumberFormat="1" applyFont="1" applyFill="1" applyAlignment="1">
      <alignment horizontal="center"/>
    </xf>
    <xf numFmtId="0" fontId="4" fillId="5" borderId="0" xfId="0" applyNumberFormat="1" applyFont="1" applyFill="1" applyBorder="1" applyAlignment="1" applyProtection="1"/>
    <xf numFmtId="164" fontId="21" fillId="0" borderId="0" xfId="0" applyNumberFormat="1" applyFont="1"/>
    <xf numFmtId="0" fontId="8" fillId="0" borderId="0" xfId="0" applyFont="1" applyProtection="1"/>
    <xf numFmtId="164" fontId="7" fillId="3" borderId="1" xfId="0" applyNumberFormat="1" applyFont="1" applyFill="1" applyBorder="1"/>
    <xf numFmtId="0" fontId="5" fillId="0" borderId="1" xfId="0" applyFont="1" applyBorder="1"/>
    <xf numFmtId="0" fontId="4" fillId="5" borderId="0" xfId="0" applyNumberFormat="1" applyFont="1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4" fontId="22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164" fontId="21" fillId="0" borderId="0" xfId="0" applyNumberFormat="1" applyFont="1" applyBorder="1"/>
    <xf numFmtId="165" fontId="23" fillId="0" borderId="0" xfId="0" applyNumberFormat="1" applyFont="1"/>
    <xf numFmtId="0" fontId="4" fillId="0" borderId="0" xfId="0" applyFont="1" applyFill="1" applyAlignment="1" applyProtection="1">
      <alignment horizontal="center"/>
    </xf>
    <xf numFmtId="0" fontId="24" fillId="0" borderId="0" xfId="0" applyFont="1"/>
    <xf numFmtId="0" fontId="2" fillId="0" borderId="0" xfId="0" applyFont="1" applyFill="1"/>
    <xf numFmtId="164" fontId="16" fillId="0" borderId="0" xfId="0" applyNumberFormat="1" applyFont="1" applyFill="1"/>
    <xf numFmtId="0" fontId="4" fillId="5" borderId="0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43543</xdr:rowOff>
    </xdr:from>
    <xdr:to>
      <xdr:col>7</xdr:col>
      <xdr:colOff>35378</xdr:colOff>
      <xdr:row>0</xdr:row>
      <xdr:rowOff>828675</xdr:rowOff>
    </xdr:to>
    <xdr:sp macro="" textlink="">
      <xdr:nvSpPr>
        <xdr:cNvPr id="2" name="TextBox 1"/>
        <xdr:cNvSpPr txBox="1"/>
      </xdr:nvSpPr>
      <xdr:spPr>
        <a:xfrm>
          <a:off x="6410325" y="43543"/>
          <a:ext cx="1254578" cy="785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rgbClr val="FF0000"/>
              </a:solidFill>
            </a:rPr>
            <a:t>DO</a:t>
          </a:r>
          <a:r>
            <a:rPr lang="en-US" sz="800" b="1" baseline="0">
              <a:solidFill>
                <a:srgbClr val="FF0000"/>
              </a:solidFill>
            </a:rPr>
            <a:t> NOT ENTER THE TOTALS IN THIS COLUMN THEY WILL CALCULATE WHEN YOU ENTER THE NUMBERS IN COLUMN H</a:t>
          </a:r>
          <a:endParaRPr 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1130754</xdr:colOff>
      <xdr:row>0</xdr:row>
      <xdr:rowOff>310242</xdr:rowOff>
    </xdr:from>
    <xdr:to>
      <xdr:col>7</xdr:col>
      <xdr:colOff>1133475</xdr:colOff>
      <xdr:row>0</xdr:row>
      <xdr:rowOff>1197429</xdr:rowOff>
    </xdr:to>
    <xdr:sp macro="" textlink="">
      <xdr:nvSpPr>
        <xdr:cNvPr id="3" name="TextBox 2"/>
        <xdr:cNvSpPr txBox="1"/>
      </xdr:nvSpPr>
      <xdr:spPr>
        <a:xfrm>
          <a:off x="7588704" y="310242"/>
          <a:ext cx="1174296" cy="887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rgbClr val="FF0000"/>
              </a:solidFill>
            </a:rPr>
            <a:t>Enter Line Item Approved Amounts in this column. They shouild automatically total up in the Approved Column</a:t>
          </a:r>
        </a:p>
      </xdr:txBody>
    </xdr:sp>
    <xdr:clientData/>
  </xdr:twoCellAnchor>
  <xdr:twoCellAnchor>
    <xdr:from>
      <xdr:col>2</xdr:col>
      <xdr:colOff>3571874</xdr:colOff>
      <xdr:row>0</xdr:row>
      <xdr:rowOff>57150</xdr:rowOff>
    </xdr:from>
    <xdr:to>
      <xdr:col>4</xdr:col>
      <xdr:colOff>914399</xdr:colOff>
      <xdr:row>0</xdr:row>
      <xdr:rowOff>828675</xdr:rowOff>
    </xdr:to>
    <xdr:sp macro="" textlink="">
      <xdr:nvSpPr>
        <xdr:cNvPr id="4" name="TextBox 3"/>
        <xdr:cNvSpPr txBox="1"/>
      </xdr:nvSpPr>
      <xdr:spPr>
        <a:xfrm>
          <a:off x="4476749" y="57150"/>
          <a:ext cx="19145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PLEASE</a:t>
          </a:r>
          <a:r>
            <a:rPr lang="en-US" sz="1100" b="1" baseline="0"/>
            <a:t> DO NOT CHANGE ANY FIGURES IN THESE TWO COLUMNS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1"/>
  <sheetViews>
    <sheetView view="pageBreakPreview" topLeftCell="A446" zoomScaleSheetLayoutView="100" workbookViewId="0">
      <selection activeCell="K478" sqref="K478"/>
    </sheetView>
  </sheetViews>
  <sheetFormatPr defaultColWidth="9.1796875" defaultRowHeight="15.5" x14ac:dyDescent="0.35"/>
  <cols>
    <col min="1" max="1" width="9.453125" style="25" customWidth="1"/>
    <col min="2" max="2" width="4" style="7" customWidth="1"/>
    <col min="3" max="3" width="53.453125" style="7" bestFit="1" customWidth="1"/>
    <col min="4" max="4" width="15" style="8" customWidth="1"/>
    <col min="5" max="5" width="13.81640625" style="9" customWidth="1"/>
    <col min="6" max="6" width="0.81640625" customWidth="1"/>
    <col min="7" max="7" width="17.453125" style="8" bestFit="1" customWidth="1"/>
    <col min="8" max="8" width="17.453125" style="9" customWidth="1"/>
    <col min="9" max="16384" width="9.1796875" style="7"/>
  </cols>
  <sheetData>
    <row r="1" spans="1:8" s="6" customFormat="1" ht="96" customHeight="1" x14ac:dyDescent="0.35">
      <c r="A1" s="35"/>
      <c r="B1" s="2" t="s">
        <v>70</v>
      </c>
      <c r="C1" s="3"/>
      <c r="D1" s="65" t="s">
        <v>173</v>
      </c>
      <c r="E1" s="5"/>
      <c r="G1" s="65" t="s">
        <v>174</v>
      </c>
      <c r="H1" s="32"/>
    </row>
    <row r="2" spans="1:8" s="29" customFormat="1" x14ac:dyDescent="0.35">
      <c r="A2" s="36"/>
      <c r="B2" s="28"/>
      <c r="D2" s="4"/>
      <c r="E2" s="30"/>
      <c r="G2" s="4"/>
      <c r="H2" s="30"/>
    </row>
    <row r="3" spans="1:8" s="6" customFormat="1" x14ac:dyDescent="0.35">
      <c r="A3" s="26"/>
      <c r="B3" s="38" t="s">
        <v>108</v>
      </c>
      <c r="D3" s="4">
        <f>SUM(E4:E7)</f>
        <v>1320</v>
      </c>
      <c r="E3" s="5"/>
      <c r="G3" s="4">
        <f>SUM(H4:H7)</f>
        <v>1320</v>
      </c>
      <c r="H3" s="5"/>
    </row>
    <row r="4" spans="1:8" x14ac:dyDescent="0.35">
      <c r="C4" s="7" t="s">
        <v>111</v>
      </c>
      <c r="E4" s="9">
        <v>20</v>
      </c>
      <c r="H4" s="9">
        <v>20</v>
      </c>
    </row>
    <row r="5" spans="1:8" x14ac:dyDescent="0.35">
      <c r="C5" s="7" t="s">
        <v>109</v>
      </c>
      <c r="E5" s="9">
        <v>600</v>
      </c>
      <c r="H5" s="9">
        <v>600</v>
      </c>
    </row>
    <row r="6" spans="1:8" x14ac:dyDescent="0.35">
      <c r="C6" s="7" t="s">
        <v>110</v>
      </c>
      <c r="E6" s="9">
        <v>600</v>
      </c>
      <c r="H6" s="9">
        <v>600</v>
      </c>
    </row>
    <row r="7" spans="1:8" x14ac:dyDescent="0.35">
      <c r="C7" s="7" t="s">
        <v>129</v>
      </c>
      <c r="E7" s="9">
        <v>100</v>
      </c>
      <c r="H7" s="9">
        <v>100</v>
      </c>
    </row>
    <row r="9" spans="1:8" s="6" customFormat="1" x14ac:dyDescent="0.35">
      <c r="A9" s="26"/>
      <c r="B9" s="38" t="s">
        <v>79</v>
      </c>
      <c r="D9" s="4">
        <f>SUM(E10:E13)</f>
        <v>325</v>
      </c>
      <c r="E9" s="30"/>
      <c r="F9" s="4">
        <f t="shared" ref="F9" si="0">SUM(G10:G13)</f>
        <v>0</v>
      </c>
      <c r="G9" s="4">
        <f>SUM(H10:H13)</f>
        <v>250</v>
      </c>
      <c r="H9" s="5"/>
    </row>
    <row r="10" spans="1:8" x14ac:dyDescent="0.35">
      <c r="C10" s="7" t="s">
        <v>83</v>
      </c>
      <c r="E10" s="9">
        <v>100</v>
      </c>
      <c r="H10" s="9">
        <v>100</v>
      </c>
    </row>
    <row r="11" spans="1:8" x14ac:dyDescent="0.35">
      <c r="C11" s="7" t="s">
        <v>89</v>
      </c>
      <c r="E11" s="9">
        <v>75</v>
      </c>
      <c r="H11" s="9">
        <v>75</v>
      </c>
    </row>
    <row r="12" spans="1:8" x14ac:dyDescent="0.35">
      <c r="C12" s="7" t="s">
        <v>116</v>
      </c>
      <c r="E12" s="9">
        <v>75</v>
      </c>
      <c r="H12" s="9">
        <v>75</v>
      </c>
    </row>
    <row r="13" spans="1:8" x14ac:dyDescent="0.35">
      <c r="C13" s="7" t="s">
        <v>184</v>
      </c>
      <c r="E13" s="9">
        <v>75</v>
      </c>
      <c r="H13" s="9">
        <v>0</v>
      </c>
    </row>
    <row r="15" spans="1:8" x14ac:dyDescent="0.35">
      <c r="B15" s="38" t="s">
        <v>112</v>
      </c>
      <c r="D15" s="4">
        <f>SUM(E16:E19)</f>
        <v>238</v>
      </c>
      <c r="E15" s="30"/>
      <c r="F15" s="30">
        <f>SUM(G16:G19)</f>
        <v>0</v>
      </c>
      <c r="G15" s="4">
        <f>SUM(H16:H19)</f>
        <v>198</v>
      </c>
    </row>
    <row r="16" spans="1:8" x14ac:dyDescent="0.35">
      <c r="C16" s="7" t="s">
        <v>333</v>
      </c>
      <c r="E16" s="9">
        <v>22</v>
      </c>
      <c r="H16" s="9">
        <v>22</v>
      </c>
    </row>
    <row r="17" spans="1:8" x14ac:dyDescent="0.35">
      <c r="C17" s="7" t="s">
        <v>185</v>
      </c>
      <c r="E17" s="9">
        <v>33</v>
      </c>
      <c r="H17" s="9">
        <v>6</v>
      </c>
    </row>
    <row r="18" spans="1:8" x14ac:dyDescent="0.35">
      <c r="C18" s="7" t="s">
        <v>186</v>
      </c>
      <c r="E18" s="9">
        <v>170</v>
      </c>
      <c r="H18" s="9">
        <v>170</v>
      </c>
    </row>
    <row r="19" spans="1:8" x14ac:dyDescent="0.35">
      <c r="C19" s="7" t="s">
        <v>187</v>
      </c>
      <c r="E19" s="9">
        <v>13</v>
      </c>
      <c r="H19" s="9">
        <v>0</v>
      </c>
    </row>
    <row r="21" spans="1:8" s="6" customFormat="1" x14ac:dyDescent="0.35">
      <c r="A21" s="26"/>
      <c r="B21" s="6" t="s">
        <v>80</v>
      </c>
      <c r="D21" s="4">
        <f>SUM(E22:E25)</f>
        <v>3200</v>
      </c>
      <c r="E21" s="5"/>
      <c r="F21" s="1"/>
      <c r="G21" s="4">
        <f>SUM(H22:H25)</f>
        <v>1470</v>
      </c>
      <c r="H21" s="5"/>
    </row>
    <row r="22" spans="1:8" x14ac:dyDescent="0.35">
      <c r="C22" s="7" t="s">
        <v>84</v>
      </c>
      <c r="E22" s="9">
        <v>2000</v>
      </c>
      <c r="H22" s="9">
        <v>800</v>
      </c>
    </row>
    <row r="23" spans="1:8" x14ac:dyDescent="0.35">
      <c r="C23" s="7" t="s">
        <v>86</v>
      </c>
      <c r="E23" s="9">
        <v>700</v>
      </c>
      <c r="H23" s="9">
        <v>400</v>
      </c>
    </row>
    <row r="24" spans="1:8" x14ac:dyDescent="0.35">
      <c r="C24" s="7" t="s">
        <v>188</v>
      </c>
      <c r="E24" s="9">
        <v>300</v>
      </c>
      <c r="H24" s="9">
        <v>270</v>
      </c>
    </row>
    <row r="25" spans="1:8" x14ac:dyDescent="0.35">
      <c r="C25" s="7" t="s">
        <v>85</v>
      </c>
      <c r="E25" s="9">
        <v>200</v>
      </c>
      <c r="H25" s="9">
        <v>0</v>
      </c>
    </row>
    <row r="27" spans="1:8" s="6" customFormat="1" x14ac:dyDescent="0.35">
      <c r="A27" s="26"/>
      <c r="B27" s="6" t="s">
        <v>131</v>
      </c>
      <c r="D27" s="4">
        <f>SUM(E28:E31)</f>
        <v>2207</v>
      </c>
      <c r="E27" s="5"/>
      <c r="F27" s="1"/>
      <c r="G27" s="4">
        <f>SUM(H28:H31)</f>
        <v>787</v>
      </c>
      <c r="H27" s="5"/>
    </row>
    <row r="28" spans="1:8" x14ac:dyDescent="0.35">
      <c r="C28" s="7" t="s">
        <v>334</v>
      </c>
      <c r="E28" s="9">
        <v>27</v>
      </c>
      <c r="H28" s="9">
        <v>27</v>
      </c>
    </row>
    <row r="29" spans="1:8" x14ac:dyDescent="0.35">
      <c r="C29" s="7" t="s">
        <v>83</v>
      </c>
      <c r="E29" s="9">
        <v>20</v>
      </c>
      <c r="H29" s="9">
        <v>20</v>
      </c>
    </row>
    <row r="30" spans="1:8" x14ac:dyDescent="0.35">
      <c r="C30" s="7" t="s">
        <v>189</v>
      </c>
      <c r="E30" s="9">
        <v>600</v>
      </c>
      <c r="H30" s="9">
        <v>140</v>
      </c>
    </row>
    <row r="31" spans="1:8" x14ac:dyDescent="0.35">
      <c r="C31" s="7" t="s">
        <v>130</v>
      </c>
      <c r="E31" s="9">
        <v>1560</v>
      </c>
      <c r="H31" s="9">
        <v>600</v>
      </c>
    </row>
    <row r="33" spans="1:8" s="6" customFormat="1" x14ac:dyDescent="0.35">
      <c r="A33" s="26"/>
      <c r="B33" s="6" t="s">
        <v>1</v>
      </c>
      <c r="D33" s="4">
        <f>SUM(E34:E40)</f>
        <v>135500</v>
      </c>
      <c r="E33" s="5"/>
      <c r="G33" s="4">
        <f>SUM(H34:H40)</f>
        <v>130500</v>
      </c>
      <c r="H33" s="5"/>
    </row>
    <row r="34" spans="1:8" x14ac:dyDescent="0.35">
      <c r="C34" s="7" t="s">
        <v>30</v>
      </c>
      <c r="E34" s="9">
        <v>20000</v>
      </c>
      <c r="H34" s="9">
        <v>15000</v>
      </c>
    </row>
    <row r="35" spans="1:8" x14ac:dyDescent="0.35">
      <c r="C35" s="7" t="s">
        <v>28</v>
      </c>
      <c r="E35" s="9">
        <v>65000</v>
      </c>
      <c r="H35" s="9">
        <v>65000</v>
      </c>
    </row>
    <row r="36" spans="1:8" x14ac:dyDescent="0.35">
      <c r="C36" s="7" t="s">
        <v>29</v>
      </c>
      <c r="E36" s="9">
        <v>15000</v>
      </c>
      <c r="H36" s="9">
        <v>15000</v>
      </c>
    </row>
    <row r="37" spans="1:8" x14ac:dyDescent="0.35">
      <c r="C37" s="7" t="s">
        <v>31</v>
      </c>
      <c r="E37" s="9">
        <v>4000</v>
      </c>
      <c r="H37" s="9">
        <v>4000</v>
      </c>
    </row>
    <row r="38" spans="1:8" x14ac:dyDescent="0.35">
      <c r="C38" s="7" t="s">
        <v>132</v>
      </c>
      <c r="E38" s="9">
        <v>1500</v>
      </c>
      <c r="H38" s="9">
        <v>1500</v>
      </c>
    </row>
    <row r="39" spans="1:8" x14ac:dyDescent="0.35">
      <c r="C39" s="7" t="s">
        <v>32</v>
      </c>
      <c r="E39" s="9">
        <v>5000</v>
      </c>
      <c r="H39" s="9">
        <v>5000</v>
      </c>
    </row>
    <row r="40" spans="1:8" x14ac:dyDescent="0.35">
      <c r="C40" s="7" t="s">
        <v>87</v>
      </c>
      <c r="E40" s="9">
        <v>25000</v>
      </c>
      <c r="H40" s="9">
        <v>25000</v>
      </c>
    </row>
    <row r="42" spans="1:8" s="6" customFormat="1" x14ac:dyDescent="0.35">
      <c r="A42" s="26"/>
      <c r="B42" s="6" t="s">
        <v>310</v>
      </c>
      <c r="D42" s="4"/>
      <c r="E42" s="5"/>
      <c r="F42" s="1"/>
      <c r="G42" s="4"/>
      <c r="H42" s="5"/>
    </row>
    <row r="44" spans="1:8" s="6" customFormat="1" x14ac:dyDescent="0.35">
      <c r="A44" s="26"/>
      <c r="B44" s="6" t="s">
        <v>2</v>
      </c>
      <c r="D44" s="4">
        <f>SUM(E45:E49)</f>
        <v>1112</v>
      </c>
      <c r="E44" s="5"/>
      <c r="G44" s="4">
        <f>SUM(H45:H49)</f>
        <v>442</v>
      </c>
      <c r="H44" s="5"/>
    </row>
    <row r="45" spans="1:8" x14ac:dyDescent="0.35">
      <c r="C45" s="7" t="s">
        <v>113</v>
      </c>
      <c r="E45" s="9">
        <v>20</v>
      </c>
      <c r="H45" s="9">
        <v>20</v>
      </c>
    </row>
    <row r="46" spans="1:8" x14ac:dyDescent="0.35">
      <c r="C46" s="7" t="s">
        <v>83</v>
      </c>
      <c r="E46" s="9">
        <v>50</v>
      </c>
      <c r="H46" s="9">
        <v>20</v>
      </c>
    </row>
    <row r="47" spans="1:8" x14ac:dyDescent="0.35">
      <c r="C47" s="7" t="s">
        <v>133</v>
      </c>
      <c r="E47" s="9">
        <v>1000</v>
      </c>
      <c r="H47" s="9">
        <v>360</v>
      </c>
    </row>
    <row r="48" spans="1:8" x14ac:dyDescent="0.35">
      <c r="C48" s="7" t="s">
        <v>134</v>
      </c>
      <c r="E48" s="9">
        <v>35</v>
      </c>
      <c r="H48" s="9">
        <v>35</v>
      </c>
    </row>
    <row r="49" spans="1:8" x14ac:dyDescent="0.35">
      <c r="C49" s="7" t="s">
        <v>135</v>
      </c>
      <c r="E49" s="9">
        <v>7</v>
      </c>
      <c r="H49" s="9">
        <v>7</v>
      </c>
    </row>
    <row r="51" spans="1:8" s="6" customFormat="1" x14ac:dyDescent="0.35">
      <c r="A51" s="26"/>
      <c r="B51" s="6" t="s">
        <v>190</v>
      </c>
      <c r="D51" s="4">
        <f>SUM(E52:E55)</f>
        <v>110</v>
      </c>
      <c r="E51" s="5"/>
      <c r="G51" s="4">
        <f>SUM(H52:H55)</f>
        <v>42</v>
      </c>
      <c r="H51" s="5"/>
    </row>
    <row r="52" spans="1:8" x14ac:dyDescent="0.35">
      <c r="C52" s="7" t="s">
        <v>334</v>
      </c>
      <c r="E52" s="9">
        <v>30</v>
      </c>
      <c r="H52" s="9">
        <v>27</v>
      </c>
    </row>
    <row r="53" spans="1:8" x14ac:dyDescent="0.35">
      <c r="C53" s="7" t="s">
        <v>83</v>
      </c>
      <c r="E53" s="9">
        <v>20</v>
      </c>
      <c r="H53" s="9">
        <v>10</v>
      </c>
    </row>
    <row r="54" spans="1:8" x14ac:dyDescent="0.35">
      <c r="C54" s="7" t="s">
        <v>191</v>
      </c>
      <c r="E54" s="9">
        <v>30</v>
      </c>
      <c r="H54" s="9">
        <v>5</v>
      </c>
    </row>
    <row r="55" spans="1:8" x14ac:dyDescent="0.35">
      <c r="C55" s="7" t="s">
        <v>192</v>
      </c>
      <c r="E55" s="9">
        <v>30</v>
      </c>
      <c r="H55" s="9">
        <v>0</v>
      </c>
    </row>
    <row r="57" spans="1:8" s="6" customFormat="1" x14ac:dyDescent="0.35">
      <c r="A57" s="26"/>
      <c r="B57" s="6" t="s">
        <v>193</v>
      </c>
      <c r="D57" s="4">
        <f>SUM(E58:E61)</f>
        <v>1699</v>
      </c>
      <c r="E57" s="30"/>
      <c r="F57" s="4">
        <f t="shared" ref="F57" si="1">SUM(G58:G61)</f>
        <v>0</v>
      </c>
      <c r="G57" s="4">
        <f>SUM(H58:H61)</f>
        <v>28</v>
      </c>
      <c r="H57" s="5"/>
    </row>
    <row r="58" spans="1:8" x14ac:dyDescent="0.35">
      <c r="C58" s="7" t="s">
        <v>83</v>
      </c>
      <c r="E58" s="9">
        <v>300</v>
      </c>
      <c r="H58" s="9">
        <v>28</v>
      </c>
    </row>
    <row r="59" spans="1:8" x14ac:dyDescent="0.35">
      <c r="C59" s="7" t="s">
        <v>194</v>
      </c>
      <c r="E59" s="9">
        <v>190</v>
      </c>
      <c r="H59" s="9">
        <v>0</v>
      </c>
    </row>
    <row r="60" spans="1:8" x14ac:dyDescent="0.35">
      <c r="C60" s="7" t="s">
        <v>195</v>
      </c>
      <c r="E60" s="9">
        <v>759</v>
      </c>
      <c r="H60" s="9">
        <v>0</v>
      </c>
    </row>
    <row r="61" spans="1:8" x14ac:dyDescent="0.35">
      <c r="C61" s="7" t="s">
        <v>196</v>
      </c>
      <c r="E61" s="9">
        <v>450</v>
      </c>
      <c r="H61" s="9">
        <v>0</v>
      </c>
    </row>
    <row r="63" spans="1:8" x14ac:dyDescent="0.35">
      <c r="B63" s="6" t="s">
        <v>197</v>
      </c>
      <c r="D63" s="4">
        <f>SUM(E64:E68)</f>
        <v>110</v>
      </c>
      <c r="E63" s="30"/>
      <c r="F63" s="30"/>
      <c r="G63" s="4">
        <f>SUM(H64:H68)</f>
        <v>67</v>
      </c>
    </row>
    <row r="64" spans="1:8" x14ac:dyDescent="0.35">
      <c r="C64" s="7" t="s">
        <v>333</v>
      </c>
      <c r="E64" s="9">
        <v>22</v>
      </c>
      <c r="H64" s="9">
        <v>22</v>
      </c>
    </row>
    <row r="65" spans="1:8" x14ac:dyDescent="0.35">
      <c r="C65" s="7" t="s">
        <v>83</v>
      </c>
      <c r="E65" s="9">
        <v>10</v>
      </c>
      <c r="H65" s="9">
        <v>10</v>
      </c>
    </row>
    <row r="66" spans="1:8" x14ac:dyDescent="0.35">
      <c r="C66" s="7" t="s">
        <v>198</v>
      </c>
      <c r="E66" s="9">
        <v>15</v>
      </c>
      <c r="H66" s="9">
        <v>5</v>
      </c>
    </row>
    <row r="67" spans="1:8" x14ac:dyDescent="0.35">
      <c r="C67" s="7" t="s">
        <v>199</v>
      </c>
      <c r="E67" s="9">
        <v>13</v>
      </c>
      <c r="H67" s="9">
        <v>5</v>
      </c>
    </row>
    <row r="68" spans="1:8" x14ac:dyDescent="0.35">
      <c r="C68" s="7" t="s">
        <v>200</v>
      </c>
      <c r="E68" s="9">
        <v>50</v>
      </c>
      <c r="H68" s="9">
        <v>25</v>
      </c>
    </row>
    <row r="70" spans="1:8" s="6" customFormat="1" x14ac:dyDescent="0.35">
      <c r="A70" s="26"/>
      <c r="B70" s="6" t="s">
        <v>201</v>
      </c>
      <c r="D70" s="4">
        <f>SUM(E71:E73)</f>
        <v>372</v>
      </c>
      <c r="E70" s="5"/>
      <c r="G70" s="4">
        <f>SUM(H71:H73)</f>
        <v>22</v>
      </c>
      <c r="H70" s="5"/>
    </row>
    <row r="71" spans="1:8" x14ac:dyDescent="0.35">
      <c r="C71" s="7" t="s">
        <v>333</v>
      </c>
      <c r="E71" s="9">
        <v>22</v>
      </c>
      <c r="H71" s="9">
        <v>22</v>
      </c>
    </row>
    <row r="72" spans="1:8" x14ac:dyDescent="0.35">
      <c r="C72" s="7" t="s">
        <v>202</v>
      </c>
      <c r="E72" s="9">
        <v>300</v>
      </c>
      <c r="H72" s="9">
        <v>0</v>
      </c>
    </row>
    <row r="73" spans="1:8" x14ac:dyDescent="0.35">
      <c r="C73" s="7" t="s">
        <v>203</v>
      </c>
      <c r="E73" s="9">
        <v>50</v>
      </c>
      <c r="H73" s="9">
        <v>0</v>
      </c>
    </row>
    <row r="75" spans="1:8" s="6" customFormat="1" x14ac:dyDescent="0.35">
      <c r="A75" s="26"/>
      <c r="B75" s="6" t="s">
        <v>3</v>
      </c>
      <c r="D75" s="4">
        <f>SUM(E76:E80)</f>
        <v>2372</v>
      </c>
      <c r="E75" s="5"/>
      <c r="G75" s="4">
        <f>SUM(H76:H80)</f>
        <v>552</v>
      </c>
      <c r="H75" s="5"/>
    </row>
    <row r="76" spans="1:8" x14ac:dyDescent="0.35">
      <c r="C76" s="7" t="s">
        <v>88</v>
      </c>
      <c r="E76" s="9">
        <v>1302</v>
      </c>
      <c r="H76" s="9">
        <v>402</v>
      </c>
    </row>
    <row r="77" spans="1:8" x14ac:dyDescent="0.35">
      <c r="C77" s="7" t="s">
        <v>136</v>
      </c>
      <c r="E77" s="9">
        <v>220</v>
      </c>
      <c r="H77" s="9">
        <v>50</v>
      </c>
    </row>
    <row r="78" spans="1:8" x14ac:dyDescent="0.35">
      <c r="C78" s="7" t="s">
        <v>137</v>
      </c>
      <c r="E78" s="9">
        <v>370</v>
      </c>
      <c r="H78" s="9">
        <v>75</v>
      </c>
    </row>
    <row r="79" spans="1:8" x14ac:dyDescent="0.35">
      <c r="C79" s="7" t="s">
        <v>204</v>
      </c>
      <c r="E79" s="9">
        <v>210</v>
      </c>
      <c r="H79" s="9">
        <v>25</v>
      </c>
    </row>
    <row r="80" spans="1:8" x14ac:dyDescent="0.35">
      <c r="C80" s="7" t="s">
        <v>205</v>
      </c>
      <c r="E80" s="7">
        <v>270</v>
      </c>
      <c r="H80" s="9">
        <v>0</v>
      </c>
    </row>
    <row r="82" spans="2:8" x14ac:dyDescent="0.35">
      <c r="B82" s="6" t="s">
        <v>138</v>
      </c>
      <c r="D82" s="4">
        <f>SUM(E83:E85)</f>
        <v>75</v>
      </c>
      <c r="E82" s="30"/>
      <c r="F82" s="30"/>
      <c r="G82" s="4">
        <f>SUM(H83:H85)</f>
        <v>35</v>
      </c>
    </row>
    <row r="83" spans="2:8" x14ac:dyDescent="0.35">
      <c r="C83" s="7" t="s">
        <v>333</v>
      </c>
      <c r="E83" s="9">
        <v>15</v>
      </c>
      <c r="H83" s="9">
        <v>15</v>
      </c>
    </row>
    <row r="84" spans="2:8" x14ac:dyDescent="0.35">
      <c r="C84" s="7" t="s">
        <v>83</v>
      </c>
      <c r="E84" s="9">
        <v>40</v>
      </c>
      <c r="H84" s="9">
        <v>20</v>
      </c>
    </row>
    <row r="85" spans="2:8" x14ac:dyDescent="0.35">
      <c r="C85" s="7" t="s">
        <v>206</v>
      </c>
      <c r="E85" s="9">
        <v>20</v>
      </c>
      <c r="H85" s="9">
        <v>0</v>
      </c>
    </row>
    <row r="87" spans="2:8" x14ac:dyDescent="0.35">
      <c r="B87" s="6" t="s">
        <v>207</v>
      </c>
      <c r="D87" s="4">
        <f>SUM(E88:E90)</f>
        <v>96</v>
      </c>
      <c r="E87" s="30"/>
      <c r="F87" s="30"/>
      <c r="G87" s="4">
        <f>SUM(H88:H90)</f>
        <v>96</v>
      </c>
    </row>
    <row r="88" spans="2:8" x14ac:dyDescent="0.35">
      <c r="C88" s="7" t="s">
        <v>333</v>
      </c>
      <c r="E88" s="9">
        <v>27</v>
      </c>
      <c r="H88" s="9">
        <v>27</v>
      </c>
    </row>
    <row r="89" spans="2:8" x14ac:dyDescent="0.35">
      <c r="C89" s="7" t="s">
        <v>208</v>
      </c>
      <c r="E89" s="9">
        <v>31</v>
      </c>
      <c r="H89" s="9">
        <v>31</v>
      </c>
    </row>
    <row r="90" spans="2:8" x14ac:dyDescent="0.35">
      <c r="C90" s="7" t="s">
        <v>209</v>
      </c>
      <c r="E90" s="9">
        <v>38</v>
      </c>
      <c r="H90" s="9">
        <v>38</v>
      </c>
    </row>
    <row r="92" spans="2:8" x14ac:dyDescent="0.35">
      <c r="B92" s="6" t="s">
        <v>210</v>
      </c>
      <c r="D92" s="4">
        <f>SUM(E93:E96)</f>
        <v>638</v>
      </c>
      <c r="E92" s="30"/>
      <c r="F92" s="30"/>
      <c r="G92" s="4">
        <f>SUM(H93:H96)</f>
        <v>41</v>
      </c>
    </row>
    <row r="93" spans="2:8" x14ac:dyDescent="0.35">
      <c r="C93" s="7" t="s">
        <v>333</v>
      </c>
      <c r="E93" s="9">
        <v>37</v>
      </c>
      <c r="H93" s="9">
        <v>27</v>
      </c>
    </row>
    <row r="94" spans="2:8" x14ac:dyDescent="0.35">
      <c r="C94" s="7" t="s">
        <v>211</v>
      </c>
      <c r="E94" s="9">
        <v>287</v>
      </c>
      <c r="H94" s="9">
        <v>7</v>
      </c>
    </row>
    <row r="95" spans="2:8" x14ac:dyDescent="0.35">
      <c r="C95" s="7" t="s">
        <v>212</v>
      </c>
      <c r="E95" s="9">
        <v>57</v>
      </c>
      <c r="H95" s="9">
        <v>7</v>
      </c>
    </row>
    <row r="96" spans="2:8" x14ac:dyDescent="0.35">
      <c r="C96" s="7" t="s">
        <v>213</v>
      </c>
      <c r="E96" s="9">
        <v>257</v>
      </c>
      <c r="H96" s="9">
        <v>0</v>
      </c>
    </row>
    <row r="98" spans="1:8" s="6" customFormat="1" x14ac:dyDescent="0.35">
      <c r="A98" s="26"/>
      <c r="B98" s="6" t="s">
        <v>214</v>
      </c>
      <c r="D98" s="4">
        <f>SUM(E99:E100)</f>
        <v>115</v>
      </c>
      <c r="E98" s="5"/>
      <c r="G98" s="4">
        <f>SUM(H99:H100)</f>
        <v>15</v>
      </c>
      <c r="H98" s="5"/>
    </row>
    <row r="99" spans="1:8" x14ac:dyDescent="0.35">
      <c r="C99" s="7" t="s">
        <v>333</v>
      </c>
      <c r="E99" s="9">
        <v>15</v>
      </c>
      <c r="H99" s="9">
        <v>15</v>
      </c>
    </row>
    <row r="100" spans="1:8" x14ac:dyDescent="0.35">
      <c r="C100" s="7" t="s">
        <v>215</v>
      </c>
      <c r="E100" s="9">
        <v>100</v>
      </c>
      <c r="H100" s="9">
        <v>0</v>
      </c>
    </row>
    <row r="102" spans="1:8" s="6" customFormat="1" x14ac:dyDescent="0.35">
      <c r="A102" s="26"/>
      <c r="B102" s="6" t="s">
        <v>4</v>
      </c>
      <c r="D102" s="4">
        <f>SUM(E103:E107)</f>
        <v>1045</v>
      </c>
      <c r="E102" s="5"/>
      <c r="G102" s="4">
        <f>SUM(H103:H107)</f>
        <v>495</v>
      </c>
      <c r="H102" s="5"/>
    </row>
    <row r="103" spans="1:8" x14ac:dyDescent="0.35">
      <c r="C103" s="7" t="s">
        <v>333</v>
      </c>
      <c r="E103" s="9">
        <v>47</v>
      </c>
      <c r="H103" s="9">
        <v>27</v>
      </c>
    </row>
    <row r="104" spans="1:8" x14ac:dyDescent="0.35">
      <c r="C104" s="7" t="s">
        <v>35</v>
      </c>
      <c r="E104" s="9">
        <v>257</v>
      </c>
      <c r="H104" s="9">
        <v>7</v>
      </c>
    </row>
    <row r="105" spans="1:8" x14ac:dyDescent="0.35">
      <c r="C105" s="7" t="s">
        <v>34</v>
      </c>
      <c r="E105" s="9">
        <v>287</v>
      </c>
      <c r="H105" s="9">
        <v>7</v>
      </c>
    </row>
    <row r="106" spans="1:8" x14ac:dyDescent="0.35">
      <c r="C106" s="7" t="s">
        <v>36</v>
      </c>
      <c r="E106" s="9">
        <v>387</v>
      </c>
      <c r="H106" s="9">
        <v>387</v>
      </c>
    </row>
    <row r="107" spans="1:8" x14ac:dyDescent="0.35">
      <c r="C107" s="7" t="s">
        <v>115</v>
      </c>
      <c r="E107" s="9">
        <v>67</v>
      </c>
      <c r="H107" s="9">
        <v>67</v>
      </c>
    </row>
    <row r="109" spans="1:8" s="6" customFormat="1" x14ac:dyDescent="0.35">
      <c r="A109" s="26"/>
      <c r="B109" s="6" t="s">
        <v>114</v>
      </c>
      <c r="D109" s="4">
        <f>SUM(E110:E115)</f>
        <v>1460</v>
      </c>
      <c r="E109" s="5"/>
      <c r="F109" s="1"/>
      <c r="G109" s="4">
        <f>SUM(H110:H115)</f>
        <v>711</v>
      </c>
      <c r="H109" s="5"/>
    </row>
    <row r="110" spans="1:8" x14ac:dyDescent="0.35">
      <c r="C110" s="7" t="s">
        <v>333</v>
      </c>
      <c r="E110" s="9">
        <v>50</v>
      </c>
      <c r="H110" s="9">
        <v>27</v>
      </c>
    </row>
    <row r="111" spans="1:8" x14ac:dyDescent="0.35">
      <c r="C111" s="7" t="s">
        <v>216</v>
      </c>
      <c r="E111" s="9">
        <v>730</v>
      </c>
      <c r="H111" s="9">
        <v>527</v>
      </c>
    </row>
    <row r="112" spans="1:8" x14ac:dyDescent="0.35">
      <c r="C112" s="7" t="s">
        <v>217</v>
      </c>
      <c r="E112" s="9">
        <v>380</v>
      </c>
      <c r="H112" s="9">
        <v>130</v>
      </c>
    </row>
    <row r="113" spans="1:8" x14ac:dyDescent="0.35">
      <c r="C113" s="7" t="s">
        <v>218</v>
      </c>
      <c r="E113" s="9">
        <v>50</v>
      </c>
      <c r="H113" s="9">
        <v>7</v>
      </c>
    </row>
    <row r="114" spans="1:8" x14ac:dyDescent="0.35">
      <c r="C114" s="7" t="s">
        <v>219</v>
      </c>
      <c r="E114" s="9">
        <v>50</v>
      </c>
      <c r="H114" s="9">
        <v>0</v>
      </c>
    </row>
    <row r="115" spans="1:8" x14ac:dyDescent="0.35">
      <c r="C115" s="7" t="s">
        <v>220</v>
      </c>
      <c r="E115" s="9">
        <v>200</v>
      </c>
      <c r="H115" s="9">
        <v>20</v>
      </c>
    </row>
    <row r="117" spans="1:8" s="6" customFormat="1" x14ac:dyDescent="0.35">
      <c r="A117" s="26"/>
      <c r="B117" s="6" t="s">
        <v>5</v>
      </c>
      <c r="D117" s="4">
        <f>SUM(E118:E120)</f>
        <v>922</v>
      </c>
      <c r="E117" s="5"/>
      <c r="G117" s="4">
        <f>SUM(H118:H120)</f>
        <v>47</v>
      </c>
      <c r="H117" s="5"/>
    </row>
    <row r="118" spans="1:8" x14ac:dyDescent="0.35">
      <c r="C118" s="7" t="s">
        <v>333</v>
      </c>
      <c r="E118" s="9">
        <v>27</v>
      </c>
      <c r="H118" s="9">
        <v>27</v>
      </c>
    </row>
    <row r="119" spans="1:8" x14ac:dyDescent="0.35">
      <c r="C119" s="7" t="s">
        <v>83</v>
      </c>
      <c r="E119" s="9">
        <v>50</v>
      </c>
      <c r="H119" s="9">
        <v>20</v>
      </c>
    </row>
    <row r="120" spans="1:8" x14ac:dyDescent="0.35">
      <c r="C120" s="7" t="s">
        <v>37</v>
      </c>
      <c r="E120" s="9">
        <v>845</v>
      </c>
      <c r="H120" s="9">
        <v>0</v>
      </c>
    </row>
    <row r="122" spans="1:8" s="6" customFormat="1" x14ac:dyDescent="0.35">
      <c r="A122" s="26"/>
      <c r="B122" s="6" t="s">
        <v>139</v>
      </c>
      <c r="D122" s="4">
        <f>SUM(E123:E124)</f>
        <v>661</v>
      </c>
      <c r="E122" s="5"/>
      <c r="G122" s="4">
        <f>SUM(H123:H124)</f>
        <v>661</v>
      </c>
      <c r="H122" s="5"/>
    </row>
    <row r="123" spans="1:8" x14ac:dyDescent="0.35">
      <c r="C123" s="7" t="s">
        <v>83</v>
      </c>
      <c r="E123" s="9">
        <v>256</v>
      </c>
      <c r="H123" s="9">
        <v>256</v>
      </c>
    </row>
    <row r="124" spans="1:8" x14ac:dyDescent="0.35">
      <c r="C124" s="7" t="s">
        <v>221</v>
      </c>
      <c r="E124" s="9">
        <v>405</v>
      </c>
      <c r="H124" s="9">
        <v>405</v>
      </c>
    </row>
    <row r="126" spans="1:8" s="6" customFormat="1" x14ac:dyDescent="0.35">
      <c r="A126" s="26"/>
      <c r="B126" s="6" t="s">
        <v>222</v>
      </c>
      <c r="D126" s="4">
        <f>SUM(E127:E131)</f>
        <v>670</v>
      </c>
      <c r="E126" s="5"/>
      <c r="G126" s="4">
        <f>SUM(H127:H131)</f>
        <v>170</v>
      </c>
      <c r="H126" s="5"/>
    </row>
    <row r="127" spans="1:8" x14ac:dyDescent="0.35">
      <c r="C127" s="7" t="s">
        <v>83</v>
      </c>
      <c r="E127" s="9">
        <v>100</v>
      </c>
      <c r="H127" s="9">
        <v>100</v>
      </c>
    </row>
    <row r="128" spans="1:8" x14ac:dyDescent="0.35">
      <c r="C128" s="7" t="s">
        <v>223</v>
      </c>
      <c r="E128" s="9">
        <v>200</v>
      </c>
      <c r="H128" s="9">
        <v>0</v>
      </c>
    </row>
    <row r="129" spans="1:8" x14ac:dyDescent="0.35">
      <c r="C129" s="7" t="s">
        <v>224</v>
      </c>
      <c r="E129" s="9">
        <v>70</v>
      </c>
      <c r="H129" s="9">
        <v>70</v>
      </c>
    </row>
    <row r="130" spans="1:8" x14ac:dyDescent="0.35">
      <c r="C130" s="7" t="s">
        <v>225</v>
      </c>
      <c r="E130" s="9">
        <v>200</v>
      </c>
      <c r="H130" s="9">
        <v>0</v>
      </c>
    </row>
    <row r="131" spans="1:8" x14ac:dyDescent="0.35">
      <c r="C131" s="7" t="s">
        <v>226</v>
      </c>
      <c r="E131" s="9">
        <v>100</v>
      </c>
      <c r="H131" s="9">
        <v>0</v>
      </c>
    </row>
    <row r="133" spans="1:8" s="6" customFormat="1" x14ac:dyDescent="0.35">
      <c r="A133" s="26"/>
      <c r="B133" s="6" t="s">
        <v>6</v>
      </c>
      <c r="C133" s="7"/>
      <c r="D133" s="4">
        <f>SUM(E134:E137)</f>
        <v>4195</v>
      </c>
      <c r="E133" s="5"/>
      <c r="G133" s="4">
        <f>SUM(H134:H137)</f>
        <v>2245</v>
      </c>
      <c r="H133" s="5"/>
    </row>
    <row r="134" spans="1:8" x14ac:dyDescent="0.35">
      <c r="C134" s="7" t="s">
        <v>333</v>
      </c>
      <c r="E134" s="9">
        <v>25</v>
      </c>
      <c r="H134" s="9">
        <v>25</v>
      </c>
    </row>
    <row r="135" spans="1:8" x14ac:dyDescent="0.35">
      <c r="C135" s="7" t="s">
        <v>140</v>
      </c>
      <c r="E135" s="9">
        <v>1210</v>
      </c>
      <c r="H135" s="9">
        <v>630</v>
      </c>
    </row>
    <row r="136" spans="1:8" x14ac:dyDescent="0.35">
      <c r="C136" s="7" t="s">
        <v>227</v>
      </c>
      <c r="E136" s="9">
        <v>1310</v>
      </c>
      <c r="H136" s="9">
        <v>750</v>
      </c>
    </row>
    <row r="137" spans="1:8" x14ac:dyDescent="0.35">
      <c r="C137" s="7" t="s">
        <v>141</v>
      </c>
      <c r="E137" s="9">
        <v>1650</v>
      </c>
      <c r="H137" s="9">
        <v>840</v>
      </c>
    </row>
    <row r="139" spans="1:8" s="6" customFormat="1" x14ac:dyDescent="0.35">
      <c r="A139" s="34"/>
      <c r="B139" s="6" t="s">
        <v>81</v>
      </c>
      <c r="D139" s="4">
        <f>SUM(E140:E141)</f>
        <v>27</v>
      </c>
      <c r="E139" s="5"/>
      <c r="G139" s="4">
        <f>SUM(H140:H141)</f>
        <v>27</v>
      </c>
      <c r="H139" s="5"/>
    </row>
    <row r="140" spans="1:8" x14ac:dyDescent="0.35">
      <c r="C140" s="7" t="s">
        <v>333</v>
      </c>
      <c r="E140" s="9">
        <v>7</v>
      </c>
      <c r="H140" s="9">
        <v>7</v>
      </c>
    </row>
    <row r="141" spans="1:8" x14ac:dyDescent="0.35">
      <c r="C141" s="7" t="s">
        <v>83</v>
      </c>
      <c r="E141" s="9">
        <v>20</v>
      </c>
      <c r="H141" s="9">
        <v>20</v>
      </c>
    </row>
    <row r="143" spans="1:8" s="6" customFormat="1" x14ac:dyDescent="0.35">
      <c r="A143" s="26"/>
      <c r="B143" s="6" t="s">
        <v>117</v>
      </c>
      <c r="C143" s="7"/>
      <c r="D143" s="4">
        <f>SUM(E144:E146)</f>
        <v>34</v>
      </c>
      <c r="E143" s="5"/>
      <c r="G143" s="4">
        <f>SUM(H144:H146)</f>
        <v>34</v>
      </c>
      <c r="H143" s="5"/>
    </row>
    <row r="144" spans="1:8" x14ac:dyDescent="0.35">
      <c r="C144" s="7" t="s">
        <v>113</v>
      </c>
      <c r="E144" s="9">
        <v>20</v>
      </c>
      <c r="F144" s="39"/>
      <c r="H144" s="9">
        <v>20</v>
      </c>
    </row>
    <row r="145" spans="1:8" x14ac:dyDescent="0.35">
      <c r="C145" s="7" t="s">
        <v>118</v>
      </c>
      <c r="E145" s="9">
        <v>7</v>
      </c>
      <c r="H145" s="9">
        <v>7</v>
      </c>
    </row>
    <row r="146" spans="1:8" x14ac:dyDescent="0.35">
      <c r="C146" s="7" t="s">
        <v>142</v>
      </c>
      <c r="E146" s="9">
        <v>7</v>
      </c>
      <c r="H146" s="9">
        <v>7</v>
      </c>
    </row>
    <row r="148" spans="1:8" x14ac:dyDescent="0.35">
      <c r="B148" s="6" t="s">
        <v>228</v>
      </c>
      <c r="D148" s="4">
        <f>SUM(E149:E150)</f>
        <v>1700</v>
      </c>
      <c r="E148" s="30"/>
      <c r="F148" s="30"/>
      <c r="G148" s="4">
        <f>SUM(H149:H150)</f>
        <v>14</v>
      </c>
    </row>
    <row r="149" spans="1:8" x14ac:dyDescent="0.35">
      <c r="C149" s="7" t="s">
        <v>229</v>
      </c>
      <c r="E149" s="9">
        <v>1500</v>
      </c>
      <c r="H149" s="9">
        <v>7</v>
      </c>
    </row>
    <row r="150" spans="1:8" x14ac:dyDescent="0.35">
      <c r="C150" s="7" t="s">
        <v>230</v>
      </c>
      <c r="E150" s="9">
        <v>200</v>
      </c>
      <c r="H150" s="9">
        <v>7</v>
      </c>
    </row>
    <row r="152" spans="1:8" x14ac:dyDescent="0.35">
      <c r="B152" s="6" t="s">
        <v>231</v>
      </c>
      <c r="D152" s="4">
        <f>SUM(E153:E155)</f>
        <v>265</v>
      </c>
      <c r="E152" s="30"/>
      <c r="F152" s="30"/>
      <c r="G152" s="4">
        <f>SUM(H153:H155)</f>
        <v>56</v>
      </c>
    </row>
    <row r="153" spans="1:8" x14ac:dyDescent="0.35">
      <c r="C153" s="7" t="s">
        <v>333</v>
      </c>
      <c r="E153" s="9">
        <v>50</v>
      </c>
      <c r="H153" s="9">
        <v>27</v>
      </c>
    </row>
    <row r="154" spans="1:8" x14ac:dyDescent="0.35">
      <c r="C154" s="7" t="s">
        <v>232</v>
      </c>
      <c r="E154" s="9">
        <v>165</v>
      </c>
      <c r="H154" s="9">
        <v>22</v>
      </c>
    </row>
    <row r="155" spans="1:8" x14ac:dyDescent="0.35">
      <c r="C155" s="7" t="s">
        <v>233</v>
      </c>
      <c r="E155" s="9">
        <v>50</v>
      </c>
      <c r="H155" s="9">
        <v>7</v>
      </c>
    </row>
    <row r="157" spans="1:8" s="6" customFormat="1" x14ac:dyDescent="0.35">
      <c r="A157" s="26"/>
      <c r="B157" s="6" t="s">
        <v>7</v>
      </c>
      <c r="C157" s="7"/>
      <c r="D157" s="4">
        <f>SUM(E158:E162)</f>
        <v>1997</v>
      </c>
      <c r="E157" s="5"/>
      <c r="G157" s="4">
        <f>SUM(H158:H162)</f>
        <v>347</v>
      </c>
      <c r="H157" s="5"/>
    </row>
    <row r="158" spans="1:8" x14ac:dyDescent="0.35">
      <c r="C158" s="7" t="s">
        <v>333</v>
      </c>
      <c r="E158" s="9">
        <v>27</v>
      </c>
      <c r="H158" s="9">
        <v>27</v>
      </c>
    </row>
    <row r="159" spans="1:8" x14ac:dyDescent="0.35">
      <c r="C159" s="7" t="s">
        <v>83</v>
      </c>
      <c r="E159" s="9">
        <v>20</v>
      </c>
      <c r="H159" s="9">
        <v>20</v>
      </c>
    </row>
    <row r="160" spans="1:8" x14ac:dyDescent="0.35">
      <c r="C160" s="7" t="s">
        <v>86</v>
      </c>
      <c r="E160" s="9">
        <v>700</v>
      </c>
      <c r="H160" s="9">
        <v>300</v>
      </c>
    </row>
    <row r="161" spans="1:8" x14ac:dyDescent="0.35">
      <c r="C161" s="7" t="s">
        <v>332</v>
      </c>
      <c r="E161" s="9">
        <v>650</v>
      </c>
      <c r="H161" s="9">
        <v>0</v>
      </c>
    </row>
    <row r="162" spans="1:8" x14ac:dyDescent="0.35">
      <c r="C162" s="7" t="s">
        <v>234</v>
      </c>
      <c r="E162" s="9">
        <v>600</v>
      </c>
      <c r="H162" s="9">
        <v>0</v>
      </c>
    </row>
    <row r="164" spans="1:8" s="6" customFormat="1" x14ac:dyDescent="0.35">
      <c r="A164" s="26"/>
      <c r="B164" s="6" t="s">
        <v>143</v>
      </c>
      <c r="C164" s="7"/>
      <c r="D164" s="4">
        <f>SUM(E165:E171)</f>
        <v>8850</v>
      </c>
      <c r="E164" s="5"/>
      <c r="G164" s="4">
        <f>SUM(H165:H171)</f>
        <v>3500</v>
      </c>
      <c r="H164" s="5"/>
    </row>
    <row r="165" spans="1:8" x14ac:dyDescent="0.35">
      <c r="C165" s="7" t="s">
        <v>235</v>
      </c>
      <c r="E165" s="9">
        <v>500</v>
      </c>
      <c r="H165" s="9">
        <v>500</v>
      </c>
    </row>
    <row r="166" spans="1:8" x14ac:dyDescent="0.35">
      <c r="C166" s="7" t="s">
        <v>236</v>
      </c>
      <c r="E166" s="9">
        <v>400</v>
      </c>
      <c r="H166" s="9">
        <v>400</v>
      </c>
    </row>
    <row r="167" spans="1:8" x14ac:dyDescent="0.35">
      <c r="C167" s="7" t="s">
        <v>144</v>
      </c>
      <c r="E167" s="9">
        <v>2600</v>
      </c>
      <c r="H167" s="9">
        <v>2600</v>
      </c>
    </row>
    <row r="168" spans="1:8" x14ac:dyDescent="0.35">
      <c r="C168" s="7" t="s">
        <v>237</v>
      </c>
      <c r="E168" s="9">
        <v>700</v>
      </c>
      <c r="H168" s="9">
        <v>0</v>
      </c>
    </row>
    <row r="169" spans="1:8" x14ac:dyDescent="0.35">
      <c r="C169" s="7" t="s">
        <v>238</v>
      </c>
      <c r="E169" s="9">
        <v>400</v>
      </c>
      <c r="H169" s="9">
        <v>0</v>
      </c>
    </row>
    <row r="170" spans="1:8" x14ac:dyDescent="0.35">
      <c r="C170" s="7" t="s">
        <v>239</v>
      </c>
      <c r="E170" s="9">
        <v>1650</v>
      </c>
      <c r="H170" s="9">
        <v>0</v>
      </c>
    </row>
    <row r="171" spans="1:8" x14ac:dyDescent="0.35">
      <c r="C171" s="7" t="s">
        <v>240</v>
      </c>
      <c r="E171" s="9">
        <v>2600</v>
      </c>
      <c r="H171" s="9">
        <v>0</v>
      </c>
    </row>
    <row r="173" spans="1:8" s="6" customFormat="1" x14ac:dyDescent="0.35">
      <c r="A173" s="26"/>
      <c r="B173" s="6" t="s">
        <v>11</v>
      </c>
      <c r="C173" s="7"/>
      <c r="D173" s="4">
        <f>SUM(E174:E175)</f>
        <v>40</v>
      </c>
      <c r="E173" s="5"/>
      <c r="G173" s="4">
        <f>SUM(H174:H175)</f>
        <v>34</v>
      </c>
      <c r="H173" s="5"/>
    </row>
    <row r="174" spans="1:8" x14ac:dyDescent="0.35">
      <c r="C174" s="7" t="s">
        <v>333</v>
      </c>
      <c r="E174" s="9">
        <v>30</v>
      </c>
      <c r="H174" s="9">
        <v>27</v>
      </c>
    </row>
    <row r="175" spans="1:8" x14ac:dyDescent="0.35">
      <c r="C175" s="7" t="s">
        <v>241</v>
      </c>
      <c r="E175" s="9">
        <v>10</v>
      </c>
      <c r="H175" s="9">
        <v>7</v>
      </c>
    </row>
    <row r="177" spans="1:8" s="6" customFormat="1" x14ac:dyDescent="0.35">
      <c r="A177" s="26"/>
      <c r="B177" s="6" t="s">
        <v>145</v>
      </c>
      <c r="D177" s="4">
        <f>SUM(E178:E180)</f>
        <v>145</v>
      </c>
      <c r="E177" s="5"/>
      <c r="F177" s="1"/>
      <c r="G177" s="4">
        <f>SUM(H178:H180)</f>
        <v>47</v>
      </c>
      <c r="H177" s="5"/>
    </row>
    <row r="178" spans="1:8" x14ac:dyDescent="0.35">
      <c r="C178" s="7" t="s">
        <v>333</v>
      </c>
      <c r="E178" s="9">
        <v>40</v>
      </c>
      <c r="H178" s="9">
        <v>20</v>
      </c>
    </row>
    <row r="179" spans="1:8" x14ac:dyDescent="0.35">
      <c r="C179" s="7" t="s">
        <v>243</v>
      </c>
      <c r="E179" s="9">
        <v>60</v>
      </c>
      <c r="H179" s="9">
        <v>27</v>
      </c>
    </row>
    <row r="180" spans="1:8" x14ac:dyDescent="0.35">
      <c r="C180" s="7" t="s">
        <v>242</v>
      </c>
      <c r="E180" s="9">
        <v>45</v>
      </c>
      <c r="H180" s="9">
        <v>0</v>
      </c>
    </row>
    <row r="182" spans="1:8" s="6" customFormat="1" x14ac:dyDescent="0.35">
      <c r="A182" s="26"/>
      <c r="B182" s="6" t="s">
        <v>90</v>
      </c>
      <c r="D182" s="4">
        <f>SUM(E183:E184)</f>
        <v>925</v>
      </c>
      <c r="E182" s="5"/>
      <c r="F182" s="1"/>
      <c r="G182" s="4">
        <f>SUM(H183:H184)</f>
        <v>800</v>
      </c>
      <c r="H182" s="5"/>
    </row>
    <row r="183" spans="1:8" x14ac:dyDescent="0.35">
      <c r="C183" s="7" t="s">
        <v>91</v>
      </c>
      <c r="E183" s="9">
        <v>425</v>
      </c>
      <c r="F183">
        <v>500</v>
      </c>
      <c r="H183" s="9">
        <v>300</v>
      </c>
    </row>
    <row r="184" spans="1:8" x14ac:dyDescent="0.35">
      <c r="C184" s="7" t="s">
        <v>92</v>
      </c>
      <c r="E184" s="9">
        <v>500</v>
      </c>
      <c r="H184" s="9">
        <v>500</v>
      </c>
    </row>
    <row r="186" spans="1:8" s="6" customFormat="1" x14ac:dyDescent="0.35">
      <c r="A186" s="26"/>
      <c r="B186" s="6" t="s">
        <v>146</v>
      </c>
      <c r="C186" s="7"/>
      <c r="D186" s="4">
        <f>SUM(E187:E195)</f>
        <v>611</v>
      </c>
      <c r="E186" s="30"/>
      <c r="F186" s="4">
        <f>SUM(G187:G195)</f>
        <v>0</v>
      </c>
      <c r="G186" s="4">
        <f>SUM(H187:H195)</f>
        <v>282</v>
      </c>
      <c r="H186" s="5"/>
    </row>
    <row r="187" spans="1:8" x14ac:dyDescent="0.35">
      <c r="C187" s="7" t="s">
        <v>333</v>
      </c>
      <c r="E187" s="9">
        <v>27</v>
      </c>
      <c r="H187" s="9">
        <v>27</v>
      </c>
    </row>
    <row r="188" spans="1:8" x14ac:dyDescent="0.35">
      <c r="C188" s="7" t="s">
        <v>83</v>
      </c>
      <c r="E188" s="9">
        <v>65</v>
      </c>
      <c r="H188" s="9">
        <v>20</v>
      </c>
    </row>
    <row r="189" spans="1:8" x14ac:dyDescent="0.35">
      <c r="C189" s="7" t="s">
        <v>244</v>
      </c>
      <c r="E189" s="9">
        <v>147</v>
      </c>
      <c r="H189" s="9">
        <v>27</v>
      </c>
    </row>
    <row r="190" spans="1:8" x14ac:dyDescent="0.35">
      <c r="C190" s="7" t="s">
        <v>245</v>
      </c>
      <c r="E190" s="9">
        <v>187</v>
      </c>
      <c r="H190" s="9">
        <v>77</v>
      </c>
    </row>
    <row r="191" spans="1:8" x14ac:dyDescent="0.35">
      <c r="C191" s="7" t="s">
        <v>246</v>
      </c>
      <c r="E191" s="9">
        <v>47</v>
      </c>
      <c r="H191" s="9">
        <v>27</v>
      </c>
    </row>
    <row r="192" spans="1:8" x14ac:dyDescent="0.35">
      <c r="C192" s="7" t="s">
        <v>247</v>
      </c>
      <c r="E192" s="9">
        <v>47</v>
      </c>
      <c r="H192" s="9">
        <v>27</v>
      </c>
    </row>
    <row r="193" spans="1:8" x14ac:dyDescent="0.35">
      <c r="C193" s="7" t="s">
        <v>248</v>
      </c>
      <c r="E193" s="9">
        <v>77</v>
      </c>
      <c r="H193" s="9">
        <v>77</v>
      </c>
    </row>
    <row r="194" spans="1:8" x14ac:dyDescent="0.35">
      <c r="C194" s="7" t="s">
        <v>158</v>
      </c>
      <c r="E194" s="9">
        <v>7</v>
      </c>
      <c r="H194" s="9">
        <v>0</v>
      </c>
    </row>
    <row r="195" spans="1:8" x14ac:dyDescent="0.35">
      <c r="C195" s="7" t="s">
        <v>126</v>
      </c>
      <c r="E195" s="9">
        <v>7</v>
      </c>
      <c r="H195" s="9">
        <v>0</v>
      </c>
    </row>
    <row r="197" spans="1:8" s="6" customFormat="1" x14ac:dyDescent="0.35">
      <c r="A197" s="26"/>
      <c r="B197" s="6" t="s">
        <v>82</v>
      </c>
      <c r="D197" s="4">
        <f>SUM(E198:E203)</f>
        <v>11482</v>
      </c>
      <c r="E197" s="5"/>
      <c r="F197" s="1"/>
      <c r="G197" s="4">
        <f>SUM(H198:H203)</f>
        <v>1047</v>
      </c>
      <c r="H197" s="5"/>
    </row>
    <row r="198" spans="1:8" x14ac:dyDescent="0.35">
      <c r="C198" s="7" t="s">
        <v>333</v>
      </c>
      <c r="E198" s="9">
        <v>52</v>
      </c>
      <c r="H198" s="9">
        <v>27</v>
      </c>
    </row>
    <row r="199" spans="1:8" x14ac:dyDescent="0.35">
      <c r="C199" s="7" t="s">
        <v>83</v>
      </c>
      <c r="E199" s="9">
        <v>60</v>
      </c>
      <c r="H199" s="9">
        <v>20</v>
      </c>
    </row>
    <row r="200" spans="1:8" x14ac:dyDescent="0.35">
      <c r="C200" s="7" t="s">
        <v>249</v>
      </c>
      <c r="E200" s="9">
        <v>4775</v>
      </c>
      <c r="H200" s="9">
        <v>0</v>
      </c>
    </row>
    <row r="201" spans="1:8" x14ac:dyDescent="0.35">
      <c r="C201" s="7" t="s">
        <v>250</v>
      </c>
      <c r="E201" s="9">
        <v>5935</v>
      </c>
      <c r="H201" s="9">
        <v>1000</v>
      </c>
    </row>
    <row r="202" spans="1:8" x14ac:dyDescent="0.35">
      <c r="C202" s="7" t="s">
        <v>251</v>
      </c>
      <c r="E202" s="9">
        <v>330</v>
      </c>
      <c r="H202" s="9">
        <v>0</v>
      </c>
    </row>
    <row r="203" spans="1:8" x14ac:dyDescent="0.35">
      <c r="C203" s="7" t="s">
        <v>252</v>
      </c>
      <c r="E203" s="9">
        <v>330</v>
      </c>
      <c r="H203" s="9">
        <v>0</v>
      </c>
    </row>
    <row r="205" spans="1:8" s="6" customFormat="1" x14ac:dyDescent="0.35">
      <c r="A205" s="26"/>
      <c r="B205" s="6" t="s">
        <v>147</v>
      </c>
      <c r="C205" s="7"/>
      <c r="D205" s="4">
        <f>SUM(E206:E209)</f>
        <v>450</v>
      </c>
      <c r="E205" s="5"/>
      <c r="G205" s="4">
        <f>SUM(H206:H209)</f>
        <v>14</v>
      </c>
      <c r="H205" s="5"/>
    </row>
    <row r="206" spans="1:8" x14ac:dyDescent="0.35">
      <c r="C206" s="7" t="s">
        <v>116</v>
      </c>
      <c r="E206" s="9">
        <v>30</v>
      </c>
      <c r="H206" s="9">
        <v>7</v>
      </c>
    </row>
    <row r="207" spans="1:8" x14ac:dyDescent="0.35">
      <c r="C207" s="7" t="s">
        <v>149</v>
      </c>
      <c r="E207" s="9">
        <v>30</v>
      </c>
      <c r="H207" s="9">
        <v>7</v>
      </c>
    </row>
    <row r="208" spans="1:8" x14ac:dyDescent="0.35">
      <c r="C208" s="7" t="s">
        <v>148</v>
      </c>
      <c r="E208" s="9">
        <v>350</v>
      </c>
      <c r="H208" s="9">
        <v>0</v>
      </c>
    </row>
    <row r="209" spans="1:8" x14ac:dyDescent="0.35">
      <c r="C209" s="7" t="s">
        <v>253</v>
      </c>
      <c r="E209" s="9">
        <v>40</v>
      </c>
      <c r="H209" s="9">
        <v>0</v>
      </c>
    </row>
    <row r="211" spans="1:8" s="6" customFormat="1" x14ac:dyDescent="0.35">
      <c r="A211" s="26"/>
      <c r="B211" s="6" t="s">
        <v>12</v>
      </c>
      <c r="C211" s="7"/>
      <c r="D211" s="4">
        <f>SUM(E212:E215)</f>
        <v>717</v>
      </c>
      <c r="E211" s="5"/>
      <c r="G211" s="4">
        <f>SUM(H212:H215)</f>
        <v>440</v>
      </c>
      <c r="H211" s="5"/>
    </row>
    <row r="212" spans="1:8" x14ac:dyDescent="0.35">
      <c r="C212" s="7" t="s">
        <v>333</v>
      </c>
      <c r="E212" s="9">
        <v>20</v>
      </c>
      <c r="H212" s="9">
        <v>20</v>
      </c>
    </row>
    <row r="213" spans="1:8" x14ac:dyDescent="0.35">
      <c r="C213" s="7" t="s">
        <v>33</v>
      </c>
      <c r="E213" s="9">
        <v>20</v>
      </c>
      <c r="H213" s="9">
        <v>20</v>
      </c>
    </row>
    <row r="214" spans="1:8" x14ac:dyDescent="0.35">
      <c r="C214" s="7" t="s">
        <v>150</v>
      </c>
      <c r="E214" s="9">
        <v>400</v>
      </c>
      <c r="H214" s="9">
        <v>400</v>
      </c>
    </row>
    <row r="215" spans="1:8" x14ac:dyDescent="0.35">
      <c r="C215" s="7" t="s">
        <v>39</v>
      </c>
      <c r="E215" s="9">
        <v>277</v>
      </c>
      <c r="H215" s="9">
        <v>0</v>
      </c>
    </row>
    <row r="217" spans="1:8" s="6" customFormat="1" x14ac:dyDescent="0.35">
      <c r="A217" s="26"/>
      <c r="B217" s="6" t="s">
        <v>13</v>
      </c>
      <c r="C217" s="7"/>
      <c r="D217" s="4">
        <f>SUM(E218:E223)</f>
        <v>3039</v>
      </c>
      <c r="E217" s="5"/>
      <c r="G217" s="4">
        <f>SUM(H218:H223)</f>
        <v>507</v>
      </c>
      <c r="H217" s="5"/>
    </row>
    <row r="218" spans="1:8" x14ac:dyDescent="0.35">
      <c r="C218" s="7" t="s">
        <v>333</v>
      </c>
      <c r="E218" s="9">
        <v>200</v>
      </c>
      <c r="H218" s="9">
        <v>20</v>
      </c>
    </row>
    <row r="219" spans="1:8" x14ac:dyDescent="0.35">
      <c r="C219" s="7" t="s">
        <v>254</v>
      </c>
      <c r="E219" s="9">
        <v>937</v>
      </c>
      <c r="H219" s="9">
        <v>487</v>
      </c>
    </row>
    <row r="220" spans="1:8" x14ac:dyDescent="0.35">
      <c r="C220" s="7" t="s">
        <v>255</v>
      </c>
      <c r="E220" s="9">
        <v>1082</v>
      </c>
      <c r="H220" s="9">
        <v>0</v>
      </c>
    </row>
    <row r="221" spans="1:8" x14ac:dyDescent="0.35">
      <c r="C221" s="7" t="s">
        <v>256</v>
      </c>
      <c r="E221" s="9">
        <v>420</v>
      </c>
      <c r="H221" s="9">
        <v>0</v>
      </c>
    </row>
    <row r="222" spans="1:8" x14ac:dyDescent="0.35">
      <c r="C222" s="7" t="s">
        <v>257</v>
      </c>
      <c r="E222" s="9">
        <v>300</v>
      </c>
      <c r="H222" s="9">
        <v>0</v>
      </c>
    </row>
    <row r="223" spans="1:8" x14ac:dyDescent="0.35">
      <c r="C223" s="7" t="s">
        <v>258</v>
      </c>
      <c r="E223" s="9">
        <v>100</v>
      </c>
      <c r="H223" s="9">
        <v>0</v>
      </c>
    </row>
    <row r="225" spans="1:8" s="6" customFormat="1" x14ac:dyDescent="0.35">
      <c r="A225" s="26"/>
      <c r="B225" s="6" t="s">
        <v>259</v>
      </c>
      <c r="C225" s="7"/>
      <c r="D225" s="4">
        <f>SUM(E226:E232)</f>
        <v>1957</v>
      </c>
      <c r="E225" s="5"/>
      <c r="G225" s="4">
        <f>SUM(H226:H232)</f>
        <v>962</v>
      </c>
      <c r="H225" s="5"/>
    </row>
    <row r="226" spans="1:8" x14ac:dyDescent="0.35">
      <c r="C226" s="7" t="s">
        <v>260</v>
      </c>
      <c r="E226" s="9">
        <v>27</v>
      </c>
      <c r="H226" s="9">
        <v>27</v>
      </c>
    </row>
    <row r="227" spans="1:8" x14ac:dyDescent="0.35">
      <c r="C227" s="7" t="s">
        <v>261</v>
      </c>
      <c r="E227" s="9">
        <v>1160</v>
      </c>
      <c r="H227" s="9">
        <v>660</v>
      </c>
    </row>
    <row r="228" spans="1:8" x14ac:dyDescent="0.35">
      <c r="C228" s="7" t="s">
        <v>262</v>
      </c>
      <c r="E228" s="9">
        <v>172</v>
      </c>
      <c r="H228" s="9">
        <v>47</v>
      </c>
    </row>
    <row r="229" spans="1:8" x14ac:dyDescent="0.35">
      <c r="C229" s="7" t="s">
        <v>263</v>
      </c>
      <c r="E229" s="9">
        <v>357</v>
      </c>
      <c r="H229" s="9">
        <v>107</v>
      </c>
    </row>
    <row r="230" spans="1:8" x14ac:dyDescent="0.35">
      <c r="C230" s="7" t="s">
        <v>264</v>
      </c>
      <c r="E230" s="9">
        <v>27</v>
      </c>
      <c r="H230" s="9">
        <v>7</v>
      </c>
    </row>
    <row r="231" spans="1:8" x14ac:dyDescent="0.35">
      <c r="C231" s="7" t="s">
        <v>265</v>
      </c>
      <c r="E231" s="9">
        <v>7</v>
      </c>
      <c r="H231" s="9">
        <v>7</v>
      </c>
    </row>
    <row r="232" spans="1:8" x14ac:dyDescent="0.35">
      <c r="C232" s="7" t="s">
        <v>266</v>
      </c>
      <c r="E232" s="9">
        <v>207</v>
      </c>
      <c r="H232" s="9">
        <v>107</v>
      </c>
    </row>
    <row r="234" spans="1:8" s="6" customFormat="1" x14ac:dyDescent="0.35">
      <c r="A234" s="26"/>
      <c r="B234" s="6" t="s">
        <v>14</v>
      </c>
      <c r="C234" s="7"/>
      <c r="D234" s="4">
        <f>SUM(E235:E238)</f>
        <v>4027</v>
      </c>
      <c r="E234" s="5"/>
      <c r="G234" s="4">
        <f>SUM(H235:H238)</f>
        <v>511</v>
      </c>
      <c r="H234" s="5"/>
    </row>
    <row r="235" spans="1:8" x14ac:dyDescent="0.35">
      <c r="C235" s="7" t="s">
        <v>333</v>
      </c>
      <c r="E235" s="9">
        <v>27</v>
      </c>
      <c r="H235" s="9">
        <v>27</v>
      </c>
    </row>
    <row r="236" spans="1:8" x14ac:dyDescent="0.35">
      <c r="C236" s="7" t="s">
        <v>40</v>
      </c>
      <c r="E236" s="9">
        <v>2000</v>
      </c>
      <c r="H236" s="9">
        <v>0</v>
      </c>
    </row>
    <row r="237" spans="1:8" x14ac:dyDescent="0.35">
      <c r="C237" s="7" t="s">
        <v>94</v>
      </c>
      <c r="E237" s="9">
        <v>1500</v>
      </c>
      <c r="H237" s="9">
        <v>7</v>
      </c>
    </row>
    <row r="238" spans="1:8" x14ac:dyDescent="0.35">
      <c r="C238" s="7" t="s">
        <v>93</v>
      </c>
      <c r="E238" s="9">
        <v>500</v>
      </c>
      <c r="H238" s="9">
        <v>477</v>
      </c>
    </row>
    <row r="240" spans="1:8" s="6" customFormat="1" x14ac:dyDescent="0.35">
      <c r="A240" s="26"/>
      <c r="B240" s="6" t="s">
        <v>267</v>
      </c>
      <c r="C240" s="7"/>
      <c r="D240" s="4">
        <f>SUM(E241:E242)</f>
        <v>74</v>
      </c>
      <c r="E240" s="5"/>
      <c r="G240" s="4">
        <f>SUM(H241:H242)</f>
        <v>34</v>
      </c>
      <c r="H240" s="5"/>
    </row>
    <row r="241" spans="1:8" x14ac:dyDescent="0.35">
      <c r="C241" s="7" t="s">
        <v>333</v>
      </c>
      <c r="E241" s="9">
        <v>27</v>
      </c>
      <c r="H241" s="9">
        <v>27</v>
      </c>
    </row>
    <row r="242" spans="1:8" x14ac:dyDescent="0.35">
      <c r="C242" s="7" t="s">
        <v>268</v>
      </c>
      <c r="E242" s="9">
        <v>47</v>
      </c>
      <c r="H242" s="9">
        <v>7</v>
      </c>
    </row>
    <row r="244" spans="1:8" s="6" customFormat="1" x14ac:dyDescent="0.35">
      <c r="A244" s="26"/>
      <c r="B244" s="6" t="s">
        <v>15</v>
      </c>
      <c r="C244" s="7"/>
      <c r="D244" s="4">
        <f>SUM(E245:E248)</f>
        <v>417</v>
      </c>
      <c r="E244" s="5"/>
      <c r="G244" s="4">
        <f>SUM(H245:H248)</f>
        <v>363.5</v>
      </c>
      <c r="H244" s="5"/>
    </row>
    <row r="245" spans="1:8" x14ac:dyDescent="0.35">
      <c r="C245" s="7" t="s">
        <v>333</v>
      </c>
      <c r="E245" s="9">
        <v>27</v>
      </c>
      <c r="H245" s="9">
        <v>27</v>
      </c>
    </row>
    <row r="246" spans="1:8" x14ac:dyDescent="0.35">
      <c r="C246" s="7" t="s">
        <v>83</v>
      </c>
      <c r="E246" s="9">
        <v>198</v>
      </c>
      <c r="H246" s="9">
        <v>162.5</v>
      </c>
    </row>
    <row r="247" spans="1:8" x14ac:dyDescent="0.35">
      <c r="C247" s="7" t="s">
        <v>269</v>
      </c>
      <c r="E247" s="9">
        <v>85</v>
      </c>
      <c r="H247" s="9">
        <v>67</v>
      </c>
    </row>
    <row r="248" spans="1:8" x14ac:dyDescent="0.35">
      <c r="C248" s="7" t="s">
        <v>270</v>
      </c>
      <c r="E248" s="9">
        <v>107</v>
      </c>
      <c r="H248" s="9">
        <v>107</v>
      </c>
    </row>
    <row r="250" spans="1:8" x14ac:dyDescent="0.35">
      <c r="B250" s="6" t="s">
        <v>119</v>
      </c>
      <c r="D250" s="4">
        <f>SUM(E251:E258)</f>
        <v>2425</v>
      </c>
      <c r="E250" s="30"/>
      <c r="F250" s="30"/>
      <c r="G250" s="4">
        <f>SUM(H251:H258)</f>
        <v>910</v>
      </c>
    </row>
    <row r="251" spans="1:8" x14ac:dyDescent="0.35">
      <c r="C251" s="7" t="s">
        <v>121</v>
      </c>
      <c r="E251" s="9">
        <v>500</v>
      </c>
      <c r="H251" s="9">
        <v>500</v>
      </c>
    </row>
    <row r="252" spans="1:8" x14ac:dyDescent="0.35">
      <c r="C252" s="7" t="s">
        <v>276</v>
      </c>
      <c r="E252" s="9">
        <v>300</v>
      </c>
      <c r="H252" s="9">
        <v>0</v>
      </c>
    </row>
    <row r="253" spans="1:8" x14ac:dyDescent="0.35">
      <c r="C253" s="7" t="s">
        <v>271</v>
      </c>
      <c r="E253" s="9">
        <v>750</v>
      </c>
      <c r="H253" s="9">
        <v>375</v>
      </c>
    </row>
    <row r="254" spans="1:8" x14ac:dyDescent="0.35">
      <c r="C254" s="7" t="s">
        <v>272</v>
      </c>
      <c r="E254" s="9">
        <v>300</v>
      </c>
      <c r="H254" s="9">
        <v>0</v>
      </c>
    </row>
    <row r="255" spans="1:8" x14ac:dyDescent="0.35">
      <c r="C255" s="7" t="s">
        <v>273</v>
      </c>
      <c r="E255" s="9">
        <v>300</v>
      </c>
      <c r="H255" s="9">
        <v>0</v>
      </c>
    </row>
    <row r="256" spans="1:8" x14ac:dyDescent="0.35">
      <c r="C256" s="7" t="s">
        <v>274</v>
      </c>
      <c r="E256" s="9">
        <v>35</v>
      </c>
      <c r="H256" s="9">
        <v>35</v>
      </c>
    </row>
    <row r="257" spans="1:8" x14ac:dyDescent="0.35">
      <c r="C257" s="7" t="s">
        <v>275</v>
      </c>
      <c r="E257" s="9">
        <v>40</v>
      </c>
      <c r="H257" s="9">
        <v>0</v>
      </c>
    </row>
    <row r="258" spans="1:8" x14ac:dyDescent="0.35">
      <c r="C258" s="7" t="s">
        <v>120</v>
      </c>
      <c r="E258" s="9">
        <v>200</v>
      </c>
      <c r="H258" s="9">
        <v>0</v>
      </c>
    </row>
    <row r="260" spans="1:8" s="6" customFormat="1" x14ac:dyDescent="0.35">
      <c r="A260" s="26"/>
      <c r="B260" s="6" t="s">
        <v>16</v>
      </c>
      <c r="C260" s="7"/>
      <c r="D260" s="4">
        <f>SUM(E261:E265)</f>
        <v>4141</v>
      </c>
      <c r="E260" s="5"/>
      <c r="G260" s="4">
        <f>SUM(H261:H265)</f>
        <v>1841</v>
      </c>
      <c r="H260" s="5"/>
    </row>
    <row r="261" spans="1:8" x14ac:dyDescent="0.35">
      <c r="C261" s="7" t="s">
        <v>333</v>
      </c>
      <c r="E261" s="9">
        <v>20</v>
      </c>
      <c r="H261" s="9">
        <v>20</v>
      </c>
    </row>
    <row r="262" spans="1:8" x14ac:dyDescent="0.35">
      <c r="C262" s="7" t="s">
        <v>83</v>
      </c>
      <c r="E262" s="9">
        <v>650</v>
      </c>
      <c r="H262" s="9">
        <v>570</v>
      </c>
    </row>
    <row r="263" spans="1:8" x14ac:dyDescent="0.35">
      <c r="C263" s="7" t="s">
        <v>277</v>
      </c>
      <c r="E263" s="9">
        <v>1311</v>
      </c>
      <c r="H263" s="9">
        <v>471</v>
      </c>
    </row>
    <row r="264" spans="1:8" x14ac:dyDescent="0.35">
      <c r="C264" s="7" t="s">
        <v>278</v>
      </c>
      <c r="E264" s="9">
        <v>1230</v>
      </c>
      <c r="H264" s="9">
        <v>255</v>
      </c>
    </row>
    <row r="265" spans="1:8" x14ac:dyDescent="0.35">
      <c r="C265" s="7" t="s">
        <v>279</v>
      </c>
      <c r="E265" s="9">
        <v>930</v>
      </c>
      <c r="H265" s="9">
        <v>525</v>
      </c>
    </row>
    <row r="267" spans="1:8" s="6" customFormat="1" x14ac:dyDescent="0.35">
      <c r="A267" s="26"/>
      <c r="B267" s="6" t="s">
        <v>280</v>
      </c>
      <c r="C267" s="7"/>
      <c r="D267" s="4">
        <f>SUM(E268:E274)</f>
        <v>1374</v>
      </c>
      <c r="E267" s="5"/>
      <c r="G267" s="4">
        <f>SUM(H268:H274)</f>
        <v>615</v>
      </c>
      <c r="H267" s="5"/>
    </row>
    <row r="268" spans="1:8" x14ac:dyDescent="0.35">
      <c r="C268" s="7" t="s">
        <v>333</v>
      </c>
      <c r="E268" s="9">
        <v>27</v>
      </c>
      <c r="H268" s="9">
        <v>27</v>
      </c>
    </row>
    <row r="269" spans="1:8" x14ac:dyDescent="0.35">
      <c r="C269" s="7" t="s">
        <v>83</v>
      </c>
      <c r="E269" s="9">
        <v>897</v>
      </c>
      <c r="H269" s="9">
        <v>538</v>
      </c>
    </row>
    <row r="270" spans="1:8" x14ac:dyDescent="0.35">
      <c r="C270" s="7" t="s">
        <v>281</v>
      </c>
      <c r="E270" s="9">
        <v>70</v>
      </c>
      <c r="H270" s="9">
        <v>50</v>
      </c>
    </row>
    <row r="271" spans="1:8" x14ac:dyDescent="0.35">
      <c r="C271" s="7" t="s">
        <v>282</v>
      </c>
      <c r="E271" s="9">
        <v>95</v>
      </c>
      <c r="H271" s="9">
        <v>0</v>
      </c>
    </row>
    <row r="272" spans="1:8" x14ac:dyDescent="0.35">
      <c r="C272" s="7" t="s">
        <v>283</v>
      </c>
      <c r="E272" s="9">
        <v>95</v>
      </c>
      <c r="H272" s="9">
        <v>0</v>
      </c>
    </row>
    <row r="273" spans="1:8" x14ac:dyDescent="0.35">
      <c r="C273" s="7" t="s">
        <v>284</v>
      </c>
      <c r="E273" s="9">
        <v>95</v>
      </c>
      <c r="H273" s="9">
        <v>0</v>
      </c>
    </row>
    <row r="274" spans="1:8" x14ac:dyDescent="0.35">
      <c r="C274" s="7" t="s">
        <v>285</v>
      </c>
      <c r="E274" s="9">
        <v>95</v>
      </c>
      <c r="H274" s="9">
        <v>0</v>
      </c>
    </row>
    <row r="276" spans="1:8" s="6" customFormat="1" x14ac:dyDescent="0.35">
      <c r="A276" s="26"/>
      <c r="B276" s="6" t="s">
        <v>17</v>
      </c>
      <c r="C276" s="7"/>
      <c r="D276" s="4">
        <f>SUM(E277:E280)</f>
        <v>3117</v>
      </c>
      <c r="E276" s="5"/>
      <c r="G276" s="4">
        <f>SUM(H277:H280)</f>
        <v>1027</v>
      </c>
      <c r="H276" s="5"/>
    </row>
    <row r="277" spans="1:8" x14ac:dyDescent="0.35">
      <c r="C277" s="7" t="s">
        <v>333</v>
      </c>
      <c r="E277" s="9">
        <v>27</v>
      </c>
      <c r="H277" s="9">
        <v>27</v>
      </c>
    </row>
    <row r="278" spans="1:8" x14ac:dyDescent="0.35">
      <c r="C278" s="7" t="s">
        <v>41</v>
      </c>
      <c r="E278" s="9">
        <v>1490</v>
      </c>
      <c r="H278" s="9">
        <v>0</v>
      </c>
    </row>
    <row r="279" spans="1:8" x14ac:dyDescent="0.35">
      <c r="C279" s="7" t="s">
        <v>42</v>
      </c>
      <c r="E279" s="9">
        <v>500</v>
      </c>
      <c r="H279" s="9">
        <v>0</v>
      </c>
    </row>
    <row r="280" spans="1:8" x14ac:dyDescent="0.35">
      <c r="C280" s="7" t="s">
        <v>286</v>
      </c>
      <c r="E280" s="9">
        <v>1100</v>
      </c>
      <c r="H280" s="9">
        <v>1000</v>
      </c>
    </row>
    <row r="282" spans="1:8" s="6" customFormat="1" x14ac:dyDescent="0.35">
      <c r="A282" s="26"/>
      <c r="B282" s="6" t="s">
        <v>18</v>
      </c>
      <c r="C282" s="7"/>
      <c r="D282" s="4">
        <f>SUM(E283:E284)</f>
        <v>1227</v>
      </c>
      <c r="E282" s="5"/>
      <c r="G282" s="4">
        <f>SUM(H283:H284)</f>
        <v>427</v>
      </c>
      <c r="H282" s="5"/>
    </row>
    <row r="283" spans="1:8" x14ac:dyDescent="0.35">
      <c r="C283" s="7" t="s">
        <v>333</v>
      </c>
      <c r="E283" s="9">
        <v>27</v>
      </c>
      <c r="H283" s="9">
        <v>27</v>
      </c>
    </row>
    <row r="284" spans="1:8" x14ac:dyDescent="0.35">
      <c r="C284" s="7" t="s">
        <v>83</v>
      </c>
      <c r="E284" s="9">
        <v>1200</v>
      </c>
      <c r="H284" s="9">
        <v>400</v>
      </c>
    </row>
    <row r="286" spans="1:8" s="6" customFormat="1" x14ac:dyDescent="0.35">
      <c r="A286" s="26"/>
      <c r="B286" s="6" t="s">
        <v>19</v>
      </c>
      <c r="C286" s="7"/>
      <c r="D286" s="4">
        <f>SUM(E287:E289)</f>
        <v>650</v>
      </c>
      <c r="E286" s="5"/>
      <c r="G286" s="4">
        <f>SUM(H287:H289)</f>
        <v>20</v>
      </c>
      <c r="H286" s="5"/>
    </row>
    <row r="287" spans="1:8" x14ac:dyDescent="0.35">
      <c r="C287" s="7" t="s">
        <v>44</v>
      </c>
      <c r="E287" s="9">
        <v>250</v>
      </c>
      <c r="H287" s="9">
        <v>20</v>
      </c>
    </row>
    <row r="288" spans="1:8" x14ac:dyDescent="0.35">
      <c r="C288" s="7" t="s">
        <v>43</v>
      </c>
      <c r="E288" s="9">
        <v>200</v>
      </c>
      <c r="H288" s="9">
        <v>0</v>
      </c>
    </row>
    <row r="289" spans="1:8" x14ac:dyDescent="0.35">
      <c r="C289" s="7" t="s">
        <v>45</v>
      </c>
      <c r="E289" s="9">
        <v>200</v>
      </c>
      <c r="H289" s="9">
        <v>0</v>
      </c>
    </row>
    <row r="291" spans="1:8" s="6" customFormat="1" x14ac:dyDescent="0.35">
      <c r="A291" s="26"/>
      <c r="B291" s="6" t="s">
        <v>78</v>
      </c>
      <c r="C291" s="7"/>
      <c r="D291" s="4">
        <f>SUM(E292:E300)</f>
        <v>2987</v>
      </c>
      <c r="E291" s="5"/>
      <c r="G291" s="4">
        <f>SUM(H292:H300)</f>
        <v>837</v>
      </c>
      <c r="H291" s="5"/>
    </row>
    <row r="292" spans="1:8" x14ac:dyDescent="0.35">
      <c r="C292" s="7" t="s">
        <v>333</v>
      </c>
      <c r="E292" s="9">
        <v>27</v>
      </c>
      <c r="F292" s="39"/>
      <c r="H292" s="9">
        <v>27</v>
      </c>
    </row>
    <row r="293" spans="1:8" x14ac:dyDescent="0.35">
      <c r="C293" s="7" t="s">
        <v>83</v>
      </c>
      <c r="E293" s="9">
        <v>40</v>
      </c>
      <c r="F293" s="39"/>
      <c r="H293" s="9">
        <v>40</v>
      </c>
    </row>
    <row r="294" spans="1:8" x14ac:dyDescent="0.35">
      <c r="C294" s="7" t="s">
        <v>287</v>
      </c>
      <c r="E294" s="9">
        <v>500</v>
      </c>
      <c r="F294" s="39"/>
      <c r="H294" s="9">
        <v>500</v>
      </c>
    </row>
    <row r="295" spans="1:8" x14ac:dyDescent="0.35">
      <c r="C295" s="7" t="s">
        <v>288</v>
      </c>
      <c r="E295" s="9">
        <v>750</v>
      </c>
      <c r="H295" s="9">
        <v>50</v>
      </c>
    </row>
    <row r="296" spans="1:8" x14ac:dyDescent="0.35">
      <c r="C296" s="7" t="s">
        <v>141</v>
      </c>
      <c r="E296" s="9">
        <v>750</v>
      </c>
      <c r="H296" s="9">
        <v>50</v>
      </c>
    </row>
    <row r="297" spans="1:8" x14ac:dyDescent="0.35">
      <c r="C297" s="7" t="s">
        <v>289</v>
      </c>
      <c r="E297" s="9">
        <v>50</v>
      </c>
      <c r="H297" s="9">
        <v>50</v>
      </c>
    </row>
    <row r="298" spans="1:8" x14ac:dyDescent="0.35">
      <c r="C298" s="7" t="s">
        <v>290</v>
      </c>
      <c r="E298" s="9">
        <v>750</v>
      </c>
      <c r="H298" s="9">
        <v>0</v>
      </c>
    </row>
    <row r="299" spans="1:8" x14ac:dyDescent="0.35">
      <c r="C299" s="7" t="s">
        <v>95</v>
      </c>
      <c r="E299" s="9">
        <v>60</v>
      </c>
      <c r="H299" s="9">
        <v>60</v>
      </c>
    </row>
    <row r="300" spans="1:8" x14ac:dyDescent="0.35">
      <c r="C300" s="7" t="s">
        <v>96</v>
      </c>
      <c r="E300" s="9">
        <v>60</v>
      </c>
      <c r="H300" s="9">
        <v>60</v>
      </c>
    </row>
    <row r="302" spans="1:8" s="6" customFormat="1" x14ac:dyDescent="0.35">
      <c r="A302" s="26"/>
      <c r="B302" s="6" t="s">
        <v>291</v>
      </c>
      <c r="C302" s="7"/>
      <c r="D302" s="4">
        <f>SUM(E303:E303)</f>
        <v>2000</v>
      </c>
      <c r="E302" s="5"/>
      <c r="G302" s="4">
        <f>SUM(H303:H303)</f>
        <v>0</v>
      </c>
      <c r="H302" s="5"/>
    </row>
    <row r="303" spans="1:8" x14ac:dyDescent="0.35">
      <c r="C303" s="7" t="s">
        <v>83</v>
      </c>
      <c r="E303" s="9">
        <v>2000</v>
      </c>
      <c r="F303" s="39"/>
      <c r="H303" s="9">
        <v>0</v>
      </c>
    </row>
    <row r="304" spans="1:8" x14ac:dyDescent="0.35">
      <c r="F304" s="39"/>
    </row>
    <row r="305" spans="1:8" s="6" customFormat="1" x14ac:dyDescent="0.35">
      <c r="A305" s="26"/>
      <c r="B305" s="6" t="s">
        <v>292</v>
      </c>
      <c r="C305" s="7"/>
      <c r="D305" s="4">
        <f>SUM(E306:E314)</f>
        <v>541</v>
      </c>
      <c r="E305" s="5"/>
      <c r="G305" s="4">
        <f>SUM(H306:H314)</f>
        <v>111</v>
      </c>
      <c r="H305" s="5"/>
    </row>
    <row r="306" spans="1:8" x14ac:dyDescent="0.35">
      <c r="C306" s="7" t="s">
        <v>333</v>
      </c>
      <c r="E306" s="9">
        <v>27</v>
      </c>
      <c r="H306" s="9">
        <v>27</v>
      </c>
    </row>
    <row r="307" spans="1:8" x14ac:dyDescent="0.35">
      <c r="C307" s="7" t="s">
        <v>293</v>
      </c>
      <c r="E307" s="9">
        <v>62</v>
      </c>
      <c r="H307" s="9">
        <v>42</v>
      </c>
    </row>
    <row r="308" spans="1:8" x14ac:dyDescent="0.35">
      <c r="C308" s="7" t="s">
        <v>294</v>
      </c>
      <c r="E308" s="9">
        <v>30</v>
      </c>
      <c r="H308" s="9">
        <v>0</v>
      </c>
    </row>
    <row r="309" spans="1:8" x14ac:dyDescent="0.35">
      <c r="C309" s="7" t="s">
        <v>295</v>
      </c>
      <c r="E309" s="9">
        <v>40</v>
      </c>
      <c r="H309" s="9">
        <v>0</v>
      </c>
    </row>
    <row r="310" spans="1:8" x14ac:dyDescent="0.35">
      <c r="C310" s="7" t="s">
        <v>299</v>
      </c>
      <c r="E310" s="9">
        <v>120</v>
      </c>
      <c r="H310" s="9">
        <v>0</v>
      </c>
    </row>
    <row r="311" spans="1:8" x14ac:dyDescent="0.35">
      <c r="C311" s="7" t="s">
        <v>296</v>
      </c>
      <c r="E311" s="9">
        <v>62</v>
      </c>
      <c r="H311" s="9">
        <v>42</v>
      </c>
    </row>
    <row r="312" spans="1:8" x14ac:dyDescent="0.35">
      <c r="C312" s="7" t="s">
        <v>297</v>
      </c>
      <c r="E312" s="9">
        <v>40</v>
      </c>
      <c r="H312" s="9">
        <v>0</v>
      </c>
    </row>
    <row r="313" spans="1:8" x14ac:dyDescent="0.35">
      <c r="C313" s="7" t="s">
        <v>298</v>
      </c>
      <c r="E313" s="9">
        <v>40</v>
      </c>
      <c r="H313" s="9">
        <v>0</v>
      </c>
    </row>
    <row r="314" spans="1:8" x14ac:dyDescent="0.35">
      <c r="C314" s="7" t="s">
        <v>300</v>
      </c>
      <c r="E314" s="9">
        <v>120</v>
      </c>
      <c r="H314" s="9">
        <v>0</v>
      </c>
    </row>
    <row r="316" spans="1:8" s="6" customFormat="1" x14ac:dyDescent="0.35">
      <c r="A316" s="26"/>
      <c r="B316" s="6" t="s">
        <v>411</v>
      </c>
      <c r="D316" s="4">
        <f>SUM(E317:E319)</f>
        <v>154</v>
      </c>
      <c r="E316" s="5"/>
      <c r="F316" s="1"/>
      <c r="G316" s="4">
        <f>SUM(H317:H319)</f>
        <v>74</v>
      </c>
      <c r="H316" s="5"/>
    </row>
    <row r="317" spans="1:8" x14ac:dyDescent="0.35">
      <c r="C317" s="7" t="s">
        <v>333</v>
      </c>
      <c r="E317" s="9">
        <v>47</v>
      </c>
      <c r="H317" s="9">
        <v>27</v>
      </c>
    </row>
    <row r="318" spans="1:8" x14ac:dyDescent="0.35">
      <c r="C318" s="7" t="s">
        <v>301</v>
      </c>
      <c r="E318" s="9">
        <v>87</v>
      </c>
      <c r="H318" s="9">
        <v>27</v>
      </c>
    </row>
    <row r="319" spans="1:8" x14ac:dyDescent="0.35">
      <c r="A319" s="25" t="s">
        <v>151</v>
      </c>
      <c r="C319" s="7" t="s">
        <v>302</v>
      </c>
      <c r="E319" s="9">
        <v>20</v>
      </c>
      <c r="H319" s="9">
        <v>20</v>
      </c>
    </row>
    <row r="321" spans="1:8" s="6" customFormat="1" x14ac:dyDescent="0.35">
      <c r="A321" s="26"/>
      <c r="B321" s="6" t="s">
        <v>303</v>
      </c>
      <c r="C321" s="7"/>
      <c r="D321" s="4">
        <f>SUM(E322:E327)</f>
        <v>130</v>
      </c>
      <c r="E321" s="5"/>
      <c r="G321" s="4">
        <f>SUM(H322:H327)</f>
        <v>98</v>
      </c>
      <c r="H321" s="5"/>
    </row>
    <row r="322" spans="1:8" x14ac:dyDescent="0.35">
      <c r="C322" s="7" t="s">
        <v>304</v>
      </c>
      <c r="E322" s="9">
        <v>40</v>
      </c>
      <c r="H322" s="9">
        <v>27</v>
      </c>
    </row>
    <row r="323" spans="1:8" x14ac:dyDescent="0.35">
      <c r="C323" s="7" t="s">
        <v>305</v>
      </c>
      <c r="E323" s="9">
        <v>40</v>
      </c>
      <c r="H323" s="9">
        <v>27</v>
      </c>
    </row>
    <row r="324" spans="1:8" x14ac:dyDescent="0.35">
      <c r="C324" s="7" t="s">
        <v>306</v>
      </c>
      <c r="E324" s="9">
        <v>15</v>
      </c>
      <c r="H324" s="9">
        <v>12</v>
      </c>
    </row>
    <row r="325" spans="1:8" x14ac:dyDescent="0.35">
      <c r="C325" s="7" t="s">
        <v>307</v>
      </c>
      <c r="E325" s="9">
        <v>15</v>
      </c>
      <c r="H325" s="9">
        <v>12</v>
      </c>
    </row>
    <row r="326" spans="1:8" x14ac:dyDescent="0.35">
      <c r="C326" s="7" t="s">
        <v>308</v>
      </c>
      <c r="E326" s="9">
        <v>10</v>
      </c>
      <c r="H326" s="9">
        <v>10</v>
      </c>
    </row>
    <row r="327" spans="1:8" x14ac:dyDescent="0.35">
      <c r="C327" s="7" t="s">
        <v>309</v>
      </c>
      <c r="E327" s="9">
        <v>10</v>
      </c>
      <c r="H327" s="9">
        <v>10</v>
      </c>
    </row>
    <row r="329" spans="1:8" s="6" customFormat="1" x14ac:dyDescent="0.35">
      <c r="A329" s="26"/>
      <c r="B329" s="6" t="s">
        <v>311</v>
      </c>
      <c r="D329" s="4"/>
      <c r="E329" s="5"/>
      <c r="F329" s="1"/>
      <c r="G329" s="4"/>
      <c r="H329" s="5"/>
    </row>
    <row r="331" spans="1:8" x14ac:dyDescent="0.35">
      <c r="B331" s="6" t="s">
        <v>124</v>
      </c>
      <c r="D331" s="4">
        <f>SUM(E332:E333)</f>
        <v>1100</v>
      </c>
      <c r="E331" s="30"/>
      <c r="F331" s="30"/>
      <c r="G331" s="4">
        <f>SUM(H332:H333)</f>
        <v>510</v>
      </c>
    </row>
    <row r="332" spans="1:8" x14ac:dyDescent="0.35">
      <c r="C332" s="7" t="s">
        <v>125</v>
      </c>
      <c r="E332" s="9">
        <v>700</v>
      </c>
      <c r="H332" s="9">
        <v>300</v>
      </c>
    </row>
    <row r="333" spans="1:8" x14ac:dyDescent="0.35">
      <c r="C333" s="7" t="s">
        <v>152</v>
      </c>
      <c r="E333" s="9">
        <v>400</v>
      </c>
      <c r="H333" s="9">
        <v>210</v>
      </c>
    </row>
    <row r="335" spans="1:8" x14ac:dyDescent="0.35">
      <c r="B335" s="6" t="s">
        <v>153</v>
      </c>
      <c r="D335" s="4">
        <f>SUM(E336:E336)</f>
        <v>81</v>
      </c>
      <c r="E335" s="30"/>
      <c r="F335" s="30"/>
      <c r="G335" s="4">
        <f>SUM(H336:H336)</f>
        <v>20</v>
      </c>
    </row>
    <row r="336" spans="1:8" x14ac:dyDescent="0.35">
      <c r="C336" s="7" t="s">
        <v>83</v>
      </c>
      <c r="E336" s="9">
        <v>81</v>
      </c>
      <c r="H336" s="9">
        <v>20</v>
      </c>
    </row>
    <row r="338" spans="1:8" s="6" customFormat="1" x14ac:dyDescent="0.35">
      <c r="A338" s="26"/>
      <c r="B338" s="6" t="s">
        <v>21</v>
      </c>
      <c r="C338" s="7"/>
      <c r="D338" s="4">
        <f>SUM(E339:E342)</f>
        <v>2085</v>
      </c>
      <c r="E338" s="5"/>
      <c r="G338" s="4">
        <f>SUM(H339:H342)</f>
        <v>1270</v>
      </c>
      <c r="H338" s="5"/>
    </row>
    <row r="339" spans="1:8" x14ac:dyDescent="0.35">
      <c r="C339" s="7" t="s">
        <v>333</v>
      </c>
      <c r="E339" s="9">
        <v>20</v>
      </c>
      <c r="H339" s="9">
        <v>20</v>
      </c>
    </row>
    <row r="340" spans="1:8" x14ac:dyDescent="0.35">
      <c r="C340" s="7" t="s">
        <v>33</v>
      </c>
      <c r="E340" s="9">
        <v>50</v>
      </c>
      <c r="H340" s="9">
        <v>20</v>
      </c>
    </row>
    <row r="341" spans="1:8" x14ac:dyDescent="0.35">
      <c r="C341" s="7" t="s">
        <v>48</v>
      </c>
      <c r="E341" s="9">
        <v>1015</v>
      </c>
      <c r="H341" s="9">
        <v>230</v>
      </c>
    </row>
    <row r="342" spans="1:8" x14ac:dyDescent="0.35">
      <c r="C342" s="7" t="s">
        <v>312</v>
      </c>
      <c r="E342" s="9">
        <v>1000</v>
      </c>
      <c r="H342" s="9">
        <v>1000</v>
      </c>
    </row>
    <row r="344" spans="1:8" s="6" customFormat="1" x14ac:dyDescent="0.35">
      <c r="A344" s="26"/>
      <c r="B344" s="6" t="s">
        <v>22</v>
      </c>
      <c r="C344" s="7"/>
      <c r="D344" s="4">
        <f>SUM(E345:E352)</f>
        <v>730</v>
      </c>
      <c r="E344" s="9"/>
      <c r="G344" s="4">
        <f>SUM(H345:H352)</f>
        <v>555</v>
      </c>
      <c r="H344" s="5"/>
    </row>
    <row r="345" spans="1:8" s="6" customFormat="1" x14ac:dyDescent="0.35">
      <c r="A345" s="26"/>
      <c r="C345" s="7" t="s">
        <v>333</v>
      </c>
      <c r="D345" s="4"/>
      <c r="E345" s="9">
        <v>50</v>
      </c>
      <c r="G345" s="4"/>
      <c r="H345" s="5">
        <v>27</v>
      </c>
    </row>
    <row r="346" spans="1:8" x14ac:dyDescent="0.35">
      <c r="C346" s="7" t="s">
        <v>33</v>
      </c>
      <c r="E346" s="9">
        <v>70</v>
      </c>
      <c r="H346" s="9">
        <v>20</v>
      </c>
    </row>
    <row r="347" spans="1:8" x14ac:dyDescent="0.35">
      <c r="C347" s="7" t="s">
        <v>122</v>
      </c>
      <c r="E347" s="9">
        <v>200</v>
      </c>
      <c r="H347" s="9">
        <v>200</v>
      </c>
    </row>
    <row r="348" spans="1:8" x14ac:dyDescent="0.35">
      <c r="C348" s="7" t="s">
        <v>123</v>
      </c>
      <c r="E348" s="9">
        <v>200</v>
      </c>
      <c r="H348" s="9">
        <v>200</v>
      </c>
    </row>
    <row r="349" spans="1:8" x14ac:dyDescent="0.35">
      <c r="C349" s="7" t="s">
        <v>49</v>
      </c>
      <c r="E349" s="9">
        <v>50</v>
      </c>
      <c r="H349" s="9">
        <v>27</v>
      </c>
    </row>
    <row r="350" spans="1:8" x14ac:dyDescent="0.35">
      <c r="C350" s="7" t="s">
        <v>50</v>
      </c>
      <c r="E350" s="9">
        <v>55</v>
      </c>
      <c r="H350" s="9">
        <v>27</v>
      </c>
    </row>
    <row r="351" spans="1:8" x14ac:dyDescent="0.35">
      <c r="C351" s="7" t="s">
        <v>51</v>
      </c>
      <c r="E351" s="9">
        <v>55</v>
      </c>
      <c r="H351" s="9">
        <v>27</v>
      </c>
    </row>
    <row r="352" spans="1:8" x14ac:dyDescent="0.35">
      <c r="C352" s="7" t="s">
        <v>313</v>
      </c>
      <c r="E352" s="9">
        <v>50</v>
      </c>
      <c r="H352" s="9">
        <v>27</v>
      </c>
    </row>
    <row r="354" spans="1:8" s="6" customFormat="1" x14ac:dyDescent="0.35">
      <c r="A354" s="26"/>
      <c r="B354" s="6" t="s">
        <v>23</v>
      </c>
      <c r="C354" s="7"/>
      <c r="D354" s="4">
        <f>SUM(E355:F359)</f>
        <v>16330</v>
      </c>
      <c r="E354" s="5"/>
      <c r="G354" s="4">
        <f>SUM(H355:H359)</f>
        <v>16195</v>
      </c>
      <c r="H354" s="5"/>
    </row>
    <row r="355" spans="1:8" x14ac:dyDescent="0.35">
      <c r="C355" s="7" t="s">
        <v>333</v>
      </c>
      <c r="E355" s="9">
        <v>27</v>
      </c>
      <c r="H355" s="9">
        <v>27</v>
      </c>
    </row>
    <row r="356" spans="1:8" x14ac:dyDescent="0.35">
      <c r="C356" s="7" t="s">
        <v>83</v>
      </c>
      <c r="E356" s="9">
        <v>210</v>
      </c>
      <c r="H356" s="9">
        <v>200</v>
      </c>
    </row>
    <row r="357" spans="1:8" x14ac:dyDescent="0.35">
      <c r="C357" s="7" t="s">
        <v>314</v>
      </c>
      <c r="E357" s="9">
        <v>14348</v>
      </c>
      <c r="H357" s="9">
        <v>14348</v>
      </c>
    </row>
    <row r="358" spans="1:8" x14ac:dyDescent="0.35">
      <c r="C358" s="7" t="s">
        <v>315</v>
      </c>
      <c r="E358" s="9">
        <v>1620</v>
      </c>
      <c r="H358" s="9">
        <v>1620</v>
      </c>
    </row>
    <row r="359" spans="1:8" x14ac:dyDescent="0.35">
      <c r="C359" s="7" t="s">
        <v>154</v>
      </c>
      <c r="E359" s="9">
        <v>125</v>
      </c>
      <c r="H359" s="9">
        <v>0</v>
      </c>
    </row>
    <row r="361" spans="1:8" x14ac:dyDescent="0.35">
      <c r="B361" s="6" t="s">
        <v>316</v>
      </c>
      <c r="D361" s="4">
        <f>SUM(E362:E364)</f>
        <v>399</v>
      </c>
      <c r="E361" s="16"/>
      <c r="F361" s="30"/>
      <c r="G361" s="4">
        <f>SUM(H362:H364)</f>
        <v>47</v>
      </c>
    </row>
    <row r="362" spans="1:8" x14ac:dyDescent="0.35">
      <c r="B362" s="6"/>
      <c r="C362" s="7" t="s">
        <v>333</v>
      </c>
      <c r="D362" s="4"/>
      <c r="E362" s="16">
        <v>27</v>
      </c>
      <c r="F362" s="30"/>
      <c r="G362" s="4"/>
      <c r="H362" s="9">
        <v>27</v>
      </c>
    </row>
    <row r="363" spans="1:8" x14ac:dyDescent="0.35">
      <c r="B363" s="6"/>
      <c r="C363" s="66" t="s">
        <v>83</v>
      </c>
      <c r="D363" s="4"/>
      <c r="E363" s="16">
        <v>70</v>
      </c>
      <c r="F363" s="30"/>
      <c r="G363" s="4"/>
      <c r="H363" s="9">
        <v>20</v>
      </c>
    </row>
    <row r="364" spans="1:8" x14ac:dyDescent="0.35">
      <c r="C364" s="7" t="s">
        <v>317</v>
      </c>
      <c r="E364" s="9">
        <v>302</v>
      </c>
      <c r="H364" s="9">
        <v>0</v>
      </c>
    </row>
    <row r="366" spans="1:8" s="38" customFormat="1" x14ac:dyDescent="0.35">
      <c r="A366" s="56"/>
      <c r="B366" s="38" t="s">
        <v>20</v>
      </c>
      <c r="C366" s="43"/>
      <c r="D366" s="31">
        <f>SUM(E367:E373)</f>
        <v>1061</v>
      </c>
      <c r="E366" s="57"/>
      <c r="G366" s="31">
        <f>SUM(H367:H373)</f>
        <v>501</v>
      </c>
      <c r="H366" s="57"/>
    </row>
    <row r="367" spans="1:8" s="38" customFormat="1" x14ac:dyDescent="0.35">
      <c r="A367" s="56"/>
      <c r="C367" s="43" t="s">
        <v>333</v>
      </c>
      <c r="D367" s="31"/>
      <c r="E367" s="46">
        <v>20</v>
      </c>
      <c r="G367" s="31"/>
      <c r="H367" s="57">
        <v>20</v>
      </c>
    </row>
    <row r="368" spans="1:8" s="43" customFormat="1" x14ac:dyDescent="0.35">
      <c r="A368" s="45"/>
      <c r="C368" s="43" t="s">
        <v>83</v>
      </c>
      <c r="D368" s="44"/>
      <c r="E368" s="46">
        <v>30</v>
      </c>
      <c r="F368" s="27"/>
      <c r="G368" s="44"/>
      <c r="H368" s="46">
        <v>20</v>
      </c>
    </row>
    <row r="369" spans="1:8" s="43" customFormat="1" x14ac:dyDescent="0.35">
      <c r="A369" s="45"/>
      <c r="C369" s="43" t="s">
        <v>46</v>
      </c>
      <c r="D369" s="44"/>
      <c r="E369" s="46">
        <v>472</v>
      </c>
      <c r="F369" s="27"/>
      <c r="G369" s="44"/>
      <c r="H369" s="46">
        <v>197</v>
      </c>
    </row>
    <row r="370" spans="1:8" s="43" customFormat="1" x14ac:dyDescent="0.35">
      <c r="A370" s="45"/>
      <c r="C370" s="43" t="s">
        <v>47</v>
      </c>
      <c r="D370" s="44"/>
      <c r="E370" s="46">
        <v>472</v>
      </c>
      <c r="F370" s="27"/>
      <c r="G370" s="44"/>
      <c r="H370" s="46">
        <v>197</v>
      </c>
    </row>
    <row r="371" spans="1:8" s="43" customFormat="1" x14ac:dyDescent="0.35">
      <c r="A371" s="45"/>
      <c r="C371" s="43" t="s">
        <v>155</v>
      </c>
      <c r="D371" s="44"/>
      <c r="E371" s="46">
        <v>40</v>
      </c>
      <c r="F371" s="27"/>
      <c r="G371" s="44"/>
      <c r="H371" s="46">
        <v>40</v>
      </c>
    </row>
    <row r="372" spans="1:8" s="43" customFormat="1" x14ac:dyDescent="0.35">
      <c r="A372" s="45"/>
      <c r="C372" s="43" t="s">
        <v>156</v>
      </c>
      <c r="D372" s="44"/>
      <c r="E372" s="46">
        <v>7</v>
      </c>
      <c r="F372" s="27"/>
      <c r="G372" s="44"/>
      <c r="H372" s="46">
        <v>7</v>
      </c>
    </row>
    <row r="373" spans="1:8" s="43" customFormat="1" x14ac:dyDescent="0.35">
      <c r="A373" s="45"/>
      <c r="C373" s="43" t="s">
        <v>157</v>
      </c>
      <c r="D373" s="44"/>
      <c r="E373" s="46">
        <v>20</v>
      </c>
      <c r="F373" s="27"/>
      <c r="G373" s="44"/>
      <c r="H373" s="46">
        <v>20</v>
      </c>
    </row>
    <row r="374" spans="1:8" s="43" customFormat="1" x14ac:dyDescent="0.35">
      <c r="A374" s="45"/>
      <c r="D374" s="44"/>
      <c r="E374" s="46"/>
      <c r="F374" s="27"/>
      <c r="G374" s="44"/>
      <c r="H374" s="46"/>
    </row>
    <row r="375" spans="1:8" s="6" customFormat="1" x14ac:dyDescent="0.35">
      <c r="A375" s="26"/>
      <c r="B375" s="6" t="s">
        <v>318</v>
      </c>
      <c r="D375" s="4">
        <f>SUM(E376:E380)</f>
        <v>1527</v>
      </c>
      <c r="E375" s="5"/>
      <c r="F375" s="1"/>
      <c r="G375" s="4">
        <f>SUM(H376:H380)</f>
        <v>197</v>
      </c>
      <c r="H375" s="5"/>
    </row>
    <row r="376" spans="1:8" x14ac:dyDescent="0.35">
      <c r="C376" s="7" t="s">
        <v>333</v>
      </c>
      <c r="E376" s="9">
        <v>27</v>
      </c>
      <c r="H376" s="9">
        <v>27</v>
      </c>
    </row>
    <row r="377" spans="1:8" x14ac:dyDescent="0.35">
      <c r="C377" s="7" t="s">
        <v>83</v>
      </c>
      <c r="E377" s="9">
        <v>25</v>
      </c>
      <c r="H377" s="9">
        <v>20</v>
      </c>
    </row>
    <row r="378" spans="1:8" x14ac:dyDescent="0.35">
      <c r="C378" s="7" t="s">
        <v>319</v>
      </c>
      <c r="E378" s="9">
        <v>365</v>
      </c>
      <c r="H378" s="9">
        <v>0</v>
      </c>
    </row>
    <row r="379" spans="1:8" x14ac:dyDescent="0.35">
      <c r="C379" s="7" t="s">
        <v>97</v>
      </c>
      <c r="E379" s="9">
        <v>950</v>
      </c>
      <c r="H379" s="9">
        <v>0</v>
      </c>
    </row>
    <row r="380" spans="1:8" x14ac:dyDescent="0.35">
      <c r="C380" s="7" t="s">
        <v>320</v>
      </c>
      <c r="E380" s="9">
        <v>160</v>
      </c>
      <c r="H380" s="9">
        <v>150</v>
      </c>
    </row>
    <row r="382" spans="1:8" s="6" customFormat="1" x14ac:dyDescent="0.35">
      <c r="A382" s="26"/>
      <c r="B382" s="6" t="s">
        <v>321</v>
      </c>
      <c r="C382" s="7"/>
      <c r="D382" s="4">
        <f>SUM(E383:E386)</f>
        <v>720</v>
      </c>
      <c r="E382" s="5"/>
      <c r="G382" s="4">
        <f>SUM(H383:H386)</f>
        <v>420</v>
      </c>
      <c r="H382" s="5"/>
    </row>
    <row r="383" spans="1:8" x14ac:dyDescent="0.35">
      <c r="C383" s="7" t="s">
        <v>322</v>
      </c>
      <c r="E383" s="9">
        <v>140</v>
      </c>
      <c r="F383" s="39"/>
      <c r="H383" s="9">
        <v>140</v>
      </c>
    </row>
    <row r="384" spans="1:8" x14ac:dyDescent="0.35">
      <c r="C384" s="7" t="s">
        <v>323</v>
      </c>
      <c r="E384" s="9">
        <v>140</v>
      </c>
      <c r="H384" s="9">
        <v>140</v>
      </c>
    </row>
    <row r="385" spans="1:8" x14ac:dyDescent="0.35">
      <c r="C385" s="7" t="s">
        <v>324</v>
      </c>
      <c r="E385" s="9">
        <v>300</v>
      </c>
      <c r="H385" s="9">
        <v>140</v>
      </c>
    </row>
    <row r="386" spans="1:8" x14ac:dyDescent="0.35">
      <c r="C386" s="7" t="s">
        <v>325</v>
      </c>
      <c r="E386" s="9">
        <v>140</v>
      </c>
      <c r="H386" s="9">
        <v>0</v>
      </c>
    </row>
    <row r="388" spans="1:8" s="6" customFormat="1" x14ac:dyDescent="0.35">
      <c r="A388" s="26"/>
      <c r="B388" s="6" t="s">
        <v>326</v>
      </c>
      <c r="C388" s="7"/>
      <c r="D388" s="4">
        <f>SUM(E389:E390)</f>
        <v>3125</v>
      </c>
      <c r="E388" s="5"/>
      <c r="G388" s="4">
        <f>SUM(H389:H390)</f>
        <v>1007</v>
      </c>
      <c r="H388" s="5"/>
    </row>
    <row r="389" spans="1:8" x14ac:dyDescent="0.35">
      <c r="C389" s="7" t="s">
        <v>83</v>
      </c>
      <c r="E389" s="9">
        <v>3000</v>
      </c>
      <c r="H389" s="9">
        <v>1000</v>
      </c>
    </row>
    <row r="390" spans="1:8" x14ac:dyDescent="0.35">
      <c r="C390" s="7" t="s">
        <v>327</v>
      </c>
      <c r="E390" s="9">
        <v>125</v>
      </c>
      <c r="H390" s="9">
        <v>7</v>
      </c>
    </row>
    <row r="392" spans="1:8" s="6" customFormat="1" x14ac:dyDescent="0.35">
      <c r="A392" s="26"/>
      <c r="B392" s="6" t="s">
        <v>26</v>
      </c>
      <c r="C392" s="7"/>
      <c r="D392" s="4">
        <f>SUM(E393:E398)</f>
        <v>198</v>
      </c>
      <c r="E392" s="5"/>
      <c r="G392" s="4">
        <f>SUM(H393:H398)</f>
        <v>138</v>
      </c>
      <c r="H392" s="5"/>
    </row>
    <row r="393" spans="1:8" s="6" customFormat="1" x14ac:dyDescent="0.35">
      <c r="A393" s="26"/>
      <c r="C393" s="7" t="s">
        <v>333</v>
      </c>
      <c r="D393" s="4"/>
      <c r="E393" s="9">
        <v>27</v>
      </c>
      <c r="G393" s="4"/>
      <c r="H393" s="5">
        <v>27</v>
      </c>
    </row>
    <row r="394" spans="1:8" s="6" customFormat="1" x14ac:dyDescent="0.35">
      <c r="A394" s="26"/>
      <c r="C394" s="7" t="s">
        <v>33</v>
      </c>
      <c r="D394" s="4"/>
      <c r="E394" s="9">
        <v>20</v>
      </c>
      <c r="G394" s="4"/>
      <c r="H394" s="5">
        <v>20</v>
      </c>
    </row>
    <row r="395" spans="1:8" x14ac:dyDescent="0.35">
      <c r="C395" s="7" t="s">
        <v>52</v>
      </c>
      <c r="E395" s="9">
        <v>77</v>
      </c>
      <c r="H395" s="9">
        <v>67</v>
      </c>
    </row>
    <row r="396" spans="1:8" x14ac:dyDescent="0.35">
      <c r="C396" s="7" t="s">
        <v>328</v>
      </c>
      <c r="E396" s="9">
        <v>17</v>
      </c>
      <c r="H396" s="9">
        <v>17</v>
      </c>
    </row>
    <row r="397" spans="1:8" x14ac:dyDescent="0.35">
      <c r="C397" s="7" t="s">
        <v>329</v>
      </c>
      <c r="E397" s="9">
        <v>7</v>
      </c>
      <c r="H397" s="9">
        <v>7</v>
      </c>
    </row>
    <row r="398" spans="1:8" x14ac:dyDescent="0.35">
      <c r="C398" s="7" t="s">
        <v>330</v>
      </c>
      <c r="E398" s="9">
        <v>50</v>
      </c>
      <c r="H398" s="9">
        <v>0</v>
      </c>
    </row>
    <row r="400" spans="1:8" s="6" customFormat="1" x14ac:dyDescent="0.35">
      <c r="A400" s="26"/>
      <c r="B400" s="6" t="s">
        <v>27</v>
      </c>
      <c r="C400" s="7"/>
      <c r="D400" s="4">
        <f>SUM(E401:E406)</f>
        <v>317</v>
      </c>
      <c r="E400" s="5"/>
      <c r="G400" s="4">
        <f>SUM(H401:H406)</f>
        <v>148</v>
      </c>
      <c r="H400" s="5"/>
    </row>
    <row r="401" spans="1:8" s="6" customFormat="1" x14ac:dyDescent="0.35">
      <c r="A401" s="26"/>
      <c r="C401" s="7" t="s">
        <v>331</v>
      </c>
      <c r="D401" s="4"/>
      <c r="E401" s="9">
        <v>27</v>
      </c>
      <c r="G401" s="4"/>
      <c r="H401" s="5">
        <v>27</v>
      </c>
    </row>
    <row r="402" spans="1:8" x14ac:dyDescent="0.35">
      <c r="C402" s="7" t="s">
        <v>33</v>
      </c>
      <c r="E402" s="9">
        <v>20</v>
      </c>
      <c r="H402" s="9">
        <v>20</v>
      </c>
    </row>
    <row r="403" spans="1:8" x14ac:dyDescent="0.35">
      <c r="C403" s="7" t="s">
        <v>53</v>
      </c>
      <c r="E403" s="9">
        <v>40</v>
      </c>
      <c r="H403" s="9">
        <v>20</v>
      </c>
    </row>
    <row r="404" spans="1:8" x14ac:dyDescent="0.35">
      <c r="C404" s="7" t="s">
        <v>54</v>
      </c>
      <c r="E404" s="9">
        <v>50</v>
      </c>
      <c r="H404" s="9">
        <v>27</v>
      </c>
    </row>
    <row r="405" spans="1:8" x14ac:dyDescent="0.35">
      <c r="C405" s="7" t="s">
        <v>55</v>
      </c>
      <c r="E405" s="9">
        <v>60</v>
      </c>
      <c r="H405" s="9">
        <v>27</v>
      </c>
    </row>
    <row r="406" spans="1:8" x14ac:dyDescent="0.35">
      <c r="C406" s="7" t="s">
        <v>56</v>
      </c>
      <c r="E406" s="9">
        <v>120</v>
      </c>
      <c r="H406" s="9">
        <v>27</v>
      </c>
    </row>
    <row r="408" spans="1:8" s="6" customFormat="1" x14ac:dyDescent="0.35">
      <c r="A408" s="26"/>
      <c r="B408" s="33" t="s">
        <v>0</v>
      </c>
      <c r="C408" s="7"/>
      <c r="D408" s="13">
        <f>SUM(D3:D407)</f>
        <v>241618</v>
      </c>
      <c r="G408" s="13">
        <f>SUM(G3:G407)</f>
        <v>176181.5</v>
      </c>
    </row>
    <row r="409" spans="1:8" x14ac:dyDescent="0.35">
      <c r="C409" s="10"/>
    </row>
    <row r="410" spans="1:8" x14ac:dyDescent="0.35">
      <c r="B410" s="17" t="s">
        <v>57</v>
      </c>
      <c r="C410" s="40"/>
      <c r="E410" s="7"/>
      <c r="H410" s="7"/>
    </row>
    <row r="411" spans="1:8" s="14" customFormat="1" x14ac:dyDescent="0.35">
      <c r="A411" s="37"/>
      <c r="B411" s="7"/>
      <c r="C411" s="7"/>
      <c r="D411" s="8"/>
      <c r="E411" s="9"/>
      <c r="G411" s="8"/>
      <c r="H411" s="9"/>
    </row>
    <row r="412" spans="1:8" s="14" customFormat="1" x14ac:dyDescent="0.35">
      <c r="A412" s="37"/>
      <c r="B412" s="6" t="s">
        <v>98</v>
      </c>
      <c r="C412" s="7"/>
      <c r="D412" s="4">
        <f>SUM(E413:E419)</f>
        <v>4839</v>
      </c>
      <c r="E412" s="30"/>
      <c r="F412" s="4">
        <f>SUM(G413:G419)</f>
        <v>0</v>
      </c>
      <c r="G412" s="4">
        <f>SUM(H413:H419)</f>
        <v>3632</v>
      </c>
      <c r="H412" s="5"/>
    </row>
    <row r="413" spans="1:8" s="14" customFormat="1" x14ac:dyDescent="0.35">
      <c r="A413" s="37"/>
      <c r="B413" s="7"/>
      <c r="C413" s="14" t="s">
        <v>83</v>
      </c>
      <c r="D413" s="40"/>
      <c r="E413" s="14">
        <v>100</v>
      </c>
      <c r="G413" s="8"/>
      <c r="H413" s="9">
        <v>500</v>
      </c>
    </row>
    <row r="414" spans="1:8" s="14" customFormat="1" x14ac:dyDescent="0.35">
      <c r="A414" s="37"/>
      <c r="B414" s="7"/>
      <c r="C414" s="7"/>
      <c r="D414" s="8"/>
      <c r="E414" s="9">
        <v>725</v>
      </c>
      <c r="G414" s="8"/>
      <c r="H414" s="9"/>
    </row>
    <row r="415" spans="1:8" s="14" customFormat="1" x14ac:dyDescent="0.35">
      <c r="A415" s="37"/>
      <c r="B415" s="7"/>
      <c r="C415" s="7"/>
      <c r="D415" s="8"/>
      <c r="E415" s="9">
        <v>150</v>
      </c>
      <c r="G415" s="8"/>
      <c r="H415" s="9"/>
    </row>
    <row r="416" spans="1:8" s="14" customFormat="1" x14ac:dyDescent="0.35">
      <c r="A416" s="37"/>
      <c r="B416" s="7"/>
      <c r="C416" s="7"/>
      <c r="D416" s="8"/>
      <c r="E416" s="9">
        <v>357</v>
      </c>
      <c r="G416" s="8"/>
      <c r="H416" s="9"/>
    </row>
    <row r="417" spans="1:8" x14ac:dyDescent="0.35">
      <c r="E417" s="9">
        <v>375</v>
      </c>
    </row>
    <row r="418" spans="1:8" x14ac:dyDescent="0.35">
      <c r="C418" s="7" t="s">
        <v>177</v>
      </c>
      <c r="E418" s="9">
        <v>1982</v>
      </c>
      <c r="H418" s="85">
        <v>1982</v>
      </c>
    </row>
    <row r="419" spans="1:8" x14ac:dyDescent="0.35">
      <c r="C419" s="7" t="s">
        <v>414</v>
      </c>
      <c r="E419" s="9">
        <v>1150</v>
      </c>
      <c r="H419" s="16">
        <v>1150</v>
      </c>
    </row>
    <row r="421" spans="1:8" x14ac:dyDescent="0.35">
      <c r="B421" s="6" t="s">
        <v>107</v>
      </c>
      <c r="D421" s="4">
        <f>SUM(E422:E424)</f>
        <v>4050</v>
      </c>
      <c r="E421" s="30"/>
      <c r="F421" s="30"/>
      <c r="G421" s="4">
        <f>SUM(H422:H424)</f>
        <v>500</v>
      </c>
      <c r="H421" s="5"/>
    </row>
    <row r="422" spans="1:8" x14ac:dyDescent="0.35">
      <c r="C422" s="7" t="s">
        <v>415</v>
      </c>
      <c r="E422" s="9">
        <v>500</v>
      </c>
      <c r="F422" s="39"/>
      <c r="H422" s="9">
        <v>500</v>
      </c>
    </row>
    <row r="423" spans="1:8" x14ac:dyDescent="0.35">
      <c r="E423" s="9">
        <v>3000</v>
      </c>
    </row>
    <row r="424" spans="1:8" x14ac:dyDescent="0.35">
      <c r="E424" s="9">
        <v>550</v>
      </c>
    </row>
    <row r="426" spans="1:8" s="6" customFormat="1" x14ac:dyDescent="0.35">
      <c r="A426" s="26"/>
      <c r="B426" s="6" t="s">
        <v>159</v>
      </c>
      <c r="D426" s="4">
        <f>SUM(E427:E431)</f>
        <v>1207</v>
      </c>
      <c r="E426" s="30"/>
      <c r="F426" s="4">
        <f t="shared" ref="F426" si="2">SUM(G427:G431)</f>
        <v>0</v>
      </c>
      <c r="G426" s="4">
        <f>SUM(H427:H431)</f>
        <v>500</v>
      </c>
      <c r="H426" s="5"/>
    </row>
    <row r="427" spans="1:8" x14ac:dyDescent="0.35">
      <c r="C427" s="7" t="s">
        <v>415</v>
      </c>
      <c r="E427" s="9">
        <v>750</v>
      </c>
      <c r="H427" s="9">
        <v>500</v>
      </c>
    </row>
    <row r="428" spans="1:8" x14ac:dyDescent="0.35">
      <c r="E428" s="9">
        <v>160</v>
      </c>
    </row>
    <row r="429" spans="1:8" x14ac:dyDescent="0.35">
      <c r="E429" s="9">
        <v>122</v>
      </c>
    </row>
    <row r="430" spans="1:8" x14ac:dyDescent="0.35">
      <c r="E430" s="9">
        <v>150</v>
      </c>
    </row>
    <row r="431" spans="1:8" x14ac:dyDescent="0.35">
      <c r="E431" s="9">
        <v>25</v>
      </c>
    </row>
    <row r="433" spans="1:8" s="6" customFormat="1" x14ac:dyDescent="0.35">
      <c r="A433" s="26"/>
      <c r="B433" s="6" t="s">
        <v>335</v>
      </c>
      <c r="D433" s="4">
        <f>SUM(E434)</f>
        <v>0</v>
      </c>
      <c r="E433" s="5"/>
      <c r="F433" s="1"/>
      <c r="G433" s="4">
        <f>SUM(H434)</f>
        <v>500</v>
      </c>
      <c r="H433" s="5"/>
    </row>
    <row r="434" spans="1:8" x14ac:dyDescent="0.35">
      <c r="C434" s="7" t="s">
        <v>415</v>
      </c>
      <c r="H434" s="9">
        <v>500</v>
      </c>
    </row>
    <row r="436" spans="1:8" x14ac:dyDescent="0.35">
      <c r="B436" s="6" t="s">
        <v>24</v>
      </c>
      <c r="D436" s="4">
        <f>SUM(E437:E452)</f>
        <v>156700</v>
      </c>
      <c r="E436" s="5"/>
      <c r="G436" s="4">
        <f>SUM(H437:H452)</f>
        <v>120300</v>
      </c>
      <c r="H436" s="5"/>
    </row>
    <row r="437" spans="1:8" x14ac:dyDescent="0.35">
      <c r="C437" s="7" t="s">
        <v>83</v>
      </c>
      <c r="E437" s="9">
        <v>125</v>
      </c>
      <c r="H437" s="9">
        <v>125</v>
      </c>
    </row>
    <row r="438" spans="1:8" x14ac:dyDescent="0.35">
      <c r="C438" s="7" t="s">
        <v>73</v>
      </c>
      <c r="E438" s="9">
        <v>12000</v>
      </c>
      <c r="H438" s="9">
        <v>12000</v>
      </c>
    </row>
    <row r="439" spans="1:8" x14ac:dyDescent="0.35">
      <c r="C439" s="7" t="s">
        <v>74</v>
      </c>
      <c r="E439" s="9">
        <v>4300</v>
      </c>
      <c r="H439" s="9">
        <v>4300</v>
      </c>
    </row>
    <row r="440" spans="1:8" x14ac:dyDescent="0.35">
      <c r="C440" s="7" t="s">
        <v>75</v>
      </c>
      <c r="E440" s="9">
        <v>4300</v>
      </c>
      <c r="H440" s="9">
        <v>4300</v>
      </c>
    </row>
    <row r="441" spans="1:8" x14ac:dyDescent="0.35">
      <c r="C441" s="7" t="s">
        <v>99</v>
      </c>
      <c r="E441" s="9">
        <v>20000</v>
      </c>
      <c r="H441" s="9">
        <v>20000</v>
      </c>
    </row>
    <row r="442" spans="1:8" x14ac:dyDescent="0.35">
      <c r="C442" s="7" t="s">
        <v>76</v>
      </c>
      <c r="E442" s="9">
        <v>10000</v>
      </c>
      <c r="H442" s="9">
        <v>10000</v>
      </c>
    </row>
    <row r="443" spans="1:8" x14ac:dyDescent="0.35">
      <c r="C443" s="7" t="s">
        <v>77</v>
      </c>
      <c r="E443" s="9">
        <v>2000</v>
      </c>
      <c r="H443" s="9">
        <v>2000</v>
      </c>
    </row>
    <row r="444" spans="1:8" x14ac:dyDescent="0.35">
      <c r="C444" s="7" t="s">
        <v>100</v>
      </c>
      <c r="E444" s="9">
        <v>20000</v>
      </c>
      <c r="H444" s="9">
        <v>10000</v>
      </c>
    </row>
    <row r="445" spans="1:8" x14ac:dyDescent="0.35">
      <c r="C445" s="7" t="s">
        <v>101</v>
      </c>
      <c r="E445" s="9">
        <v>50000</v>
      </c>
      <c r="H445" s="16">
        <v>30000</v>
      </c>
    </row>
    <row r="446" spans="1:8" x14ac:dyDescent="0.35">
      <c r="C446" s="7" t="s">
        <v>102</v>
      </c>
      <c r="E446" s="9">
        <v>2200</v>
      </c>
      <c r="H446" s="9">
        <v>2200</v>
      </c>
    </row>
    <row r="447" spans="1:8" x14ac:dyDescent="0.35">
      <c r="C447" s="7" t="s">
        <v>103</v>
      </c>
      <c r="E447" s="9">
        <v>2000</v>
      </c>
      <c r="H447" s="9">
        <v>2000</v>
      </c>
    </row>
    <row r="448" spans="1:8" x14ac:dyDescent="0.35">
      <c r="B448" s="15"/>
      <c r="C448" s="7" t="s">
        <v>104</v>
      </c>
      <c r="E448" s="14">
        <v>5000</v>
      </c>
      <c r="H448" s="14">
        <v>5000</v>
      </c>
    </row>
    <row r="449" spans="2:8" x14ac:dyDescent="0.35">
      <c r="B449" s="15"/>
      <c r="C449" s="7" t="s">
        <v>127</v>
      </c>
      <c r="E449" s="14">
        <v>5900</v>
      </c>
      <c r="H449" s="14">
        <v>5900</v>
      </c>
    </row>
    <row r="450" spans="2:8" x14ac:dyDescent="0.35">
      <c r="B450" s="15"/>
      <c r="C450" s="7" t="s">
        <v>160</v>
      </c>
      <c r="E450" s="14">
        <v>3200</v>
      </c>
      <c r="H450" s="14">
        <v>3200</v>
      </c>
    </row>
    <row r="451" spans="2:8" x14ac:dyDescent="0.35">
      <c r="B451" s="15"/>
      <c r="C451" s="7" t="s">
        <v>161</v>
      </c>
      <c r="E451" s="14">
        <v>275</v>
      </c>
      <c r="H451" s="14">
        <v>275</v>
      </c>
    </row>
    <row r="452" spans="2:8" x14ac:dyDescent="0.35">
      <c r="B452" s="15"/>
      <c r="C452" s="7" t="s">
        <v>176</v>
      </c>
      <c r="E452" s="14">
        <v>15400</v>
      </c>
      <c r="H452" s="14">
        <v>9000</v>
      </c>
    </row>
    <row r="453" spans="2:8" x14ac:dyDescent="0.35">
      <c r="B453" s="15"/>
      <c r="E453" s="14"/>
      <c r="H453" s="14"/>
    </row>
    <row r="454" spans="2:8" x14ac:dyDescent="0.35">
      <c r="B454" s="6" t="s">
        <v>25</v>
      </c>
      <c r="C454" s="16"/>
      <c r="D454" s="4">
        <f>SUM(E455:E457)</f>
        <v>2750</v>
      </c>
      <c r="E454" s="5"/>
      <c r="G454" s="4">
        <f>SUM(H455:H457)</f>
        <v>0</v>
      </c>
      <c r="H454" s="5"/>
    </row>
    <row r="455" spans="2:8" x14ac:dyDescent="0.35">
      <c r="C455" s="7" t="s">
        <v>179</v>
      </c>
      <c r="E455" s="9">
        <v>2000</v>
      </c>
      <c r="H455" s="9">
        <v>0</v>
      </c>
    </row>
    <row r="456" spans="2:8" x14ac:dyDescent="0.35">
      <c r="C456" s="7" t="s">
        <v>180</v>
      </c>
      <c r="E456" s="9">
        <v>500</v>
      </c>
      <c r="H456" s="9">
        <v>0</v>
      </c>
    </row>
    <row r="457" spans="2:8" x14ac:dyDescent="0.35">
      <c r="C457" s="7" t="s">
        <v>178</v>
      </c>
      <c r="E457" s="9">
        <v>250</v>
      </c>
      <c r="H457" s="9">
        <v>0</v>
      </c>
    </row>
    <row r="459" spans="2:8" x14ac:dyDescent="0.35">
      <c r="B459" s="6" t="s">
        <v>8</v>
      </c>
      <c r="D459" s="4">
        <f>SUM(E460:E463)</f>
        <v>16560</v>
      </c>
      <c r="E459" s="5"/>
      <c r="G459" s="4">
        <f>SUM(H460:H463)</f>
        <v>14111</v>
      </c>
      <c r="H459" s="5"/>
    </row>
    <row r="460" spans="2:8" x14ac:dyDescent="0.35">
      <c r="C460" s="7" t="s">
        <v>181</v>
      </c>
      <c r="E460" s="9">
        <v>6205</v>
      </c>
      <c r="F460" s="39"/>
      <c r="H460" s="9">
        <v>6202</v>
      </c>
    </row>
    <row r="461" spans="2:8" x14ac:dyDescent="0.35">
      <c r="C461" s="7" t="s">
        <v>182</v>
      </c>
      <c r="E461" s="9">
        <v>6205</v>
      </c>
      <c r="H461" s="9">
        <v>6202</v>
      </c>
    </row>
    <row r="462" spans="2:8" x14ac:dyDescent="0.35">
      <c r="C462" s="7" t="s">
        <v>128</v>
      </c>
      <c r="E462" s="9">
        <v>3270</v>
      </c>
      <c r="H462" s="9">
        <v>1650</v>
      </c>
    </row>
    <row r="463" spans="2:8" x14ac:dyDescent="0.35">
      <c r="C463" s="7" t="s">
        <v>183</v>
      </c>
      <c r="E463" s="9">
        <v>880</v>
      </c>
      <c r="H463" s="9">
        <v>57</v>
      </c>
    </row>
    <row r="465" spans="1:8" x14ac:dyDescent="0.35">
      <c r="B465" s="6" t="s">
        <v>9</v>
      </c>
      <c r="D465" s="42" t="s">
        <v>105</v>
      </c>
      <c r="G465" s="48">
        <f>SUM(H465)</f>
        <v>10682</v>
      </c>
      <c r="H465" s="50">
        <v>10682</v>
      </c>
    </row>
    <row r="467" spans="1:8" x14ac:dyDescent="0.35">
      <c r="B467" s="6" t="s">
        <v>10</v>
      </c>
      <c r="D467" s="4">
        <f>SUM(E468:E469)</f>
        <v>5150</v>
      </c>
      <c r="E467" s="5"/>
      <c r="G467" s="4">
        <f>SUM(H468:H469)</f>
        <v>4887</v>
      </c>
      <c r="H467" s="5"/>
    </row>
    <row r="468" spans="1:8" x14ac:dyDescent="0.35">
      <c r="C468" s="7" t="s">
        <v>38</v>
      </c>
      <c r="E468" s="9">
        <v>4800</v>
      </c>
      <c r="H468" s="9">
        <v>4800</v>
      </c>
    </row>
    <row r="469" spans="1:8" x14ac:dyDescent="0.35">
      <c r="C469" s="7" t="s">
        <v>162</v>
      </c>
      <c r="E469" s="9">
        <v>350</v>
      </c>
      <c r="H469" s="9">
        <v>87</v>
      </c>
    </row>
    <row r="471" spans="1:8" x14ac:dyDescent="0.35">
      <c r="B471" s="6" t="s">
        <v>71</v>
      </c>
      <c r="D471" s="42" t="s">
        <v>105</v>
      </c>
      <c r="G471" s="48">
        <f>SUM(H471)</f>
        <v>14700</v>
      </c>
      <c r="H471" s="53">
        <v>14700</v>
      </c>
    </row>
    <row r="473" spans="1:8" x14ac:dyDescent="0.35">
      <c r="B473" s="6" t="s">
        <v>72</v>
      </c>
      <c r="D473" s="42" t="s">
        <v>105</v>
      </c>
      <c r="G473" s="48">
        <f>SUM(H473)</f>
        <v>32193</v>
      </c>
      <c r="H473" s="53">
        <v>32193</v>
      </c>
    </row>
    <row r="475" spans="1:8" s="6" customFormat="1" x14ac:dyDescent="0.35">
      <c r="A475" s="26"/>
      <c r="B475" s="33" t="s">
        <v>0</v>
      </c>
      <c r="C475" s="7"/>
      <c r="D475" s="13">
        <f>SUM(D411:D474)</f>
        <v>191256</v>
      </c>
      <c r="G475" s="13">
        <f>SUM(G411:G474)</f>
        <v>202005</v>
      </c>
    </row>
    <row r="476" spans="1:8" s="6" customFormat="1" x14ac:dyDescent="0.35">
      <c r="A476" s="26"/>
      <c r="B476" s="12"/>
      <c r="C476" s="10"/>
      <c r="D476" s="13"/>
      <c r="G476" s="13"/>
    </row>
    <row r="477" spans="1:8" x14ac:dyDescent="0.35">
      <c r="B477" s="17" t="s">
        <v>58</v>
      </c>
      <c r="C477" s="13"/>
      <c r="E477" s="7"/>
      <c r="H477" s="7"/>
    </row>
    <row r="478" spans="1:8" x14ac:dyDescent="0.35">
      <c r="B478" s="18" t="s">
        <v>60</v>
      </c>
      <c r="C478" s="16"/>
      <c r="D478" s="42" t="s">
        <v>105</v>
      </c>
      <c r="E478" s="7"/>
      <c r="G478" s="42">
        <f>SUM(H478)</f>
        <v>30000</v>
      </c>
      <c r="H478" s="51">
        <v>30000</v>
      </c>
    </row>
    <row r="479" spans="1:8" x14ac:dyDescent="0.35">
      <c r="B479" s="18" t="s">
        <v>61</v>
      </c>
      <c r="C479" s="9"/>
      <c r="D479" s="47" t="s">
        <v>105</v>
      </c>
      <c r="E479" s="7"/>
      <c r="G479" s="47">
        <f>SUM(H479)</f>
        <v>40000</v>
      </c>
      <c r="H479" s="52">
        <v>40000</v>
      </c>
    </row>
    <row r="480" spans="1:8" x14ac:dyDescent="0.35">
      <c r="B480" s="18"/>
      <c r="C480" s="9"/>
      <c r="E480" s="7"/>
      <c r="H480" s="49"/>
    </row>
    <row r="481" spans="1:8" s="6" customFormat="1" x14ac:dyDescent="0.35">
      <c r="A481" s="26"/>
      <c r="B481" s="33" t="s">
        <v>0</v>
      </c>
      <c r="C481" s="9"/>
      <c r="D481" s="13">
        <f>SUM(D478:D479)</f>
        <v>0</v>
      </c>
      <c r="G481" s="13">
        <f>SUM(G478:G479)</f>
        <v>70000</v>
      </c>
    </row>
    <row r="482" spans="1:8" s="6" customFormat="1" x14ac:dyDescent="0.35">
      <c r="A482" s="26"/>
      <c r="B482" s="12"/>
      <c r="C482" s="10"/>
      <c r="D482" s="13"/>
      <c r="G482" s="13"/>
    </row>
    <row r="483" spans="1:8" x14ac:dyDescent="0.35">
      <c r="B483" s="17" t="s">
        <v>59</v>
      </c>
      <c r="C483" s="13"/>
      <c r="E483" s="7"/>
      <c r="H483" s="7"/>
    </row>
    <row r="484" spans="1:8" x14ac:dyDescent="0.35">
      <c r="B484" s="19" t="s">
        <v>62</v>
      </c>
      <c r="C484" s="16"/>
      <c r="D484" s="42">
        <f>SUM(E484)</f>
        <v>0</v>
      </c>
      <c r="E484" s="7"/>
      <c r="G484" s="8">
        <f>SUM(H484)</f>
        <v>3551</v>
      </c>
      <c r="H484" s="41">
        <v>3551</v>
      </c>
    </row>
    <row r="485" spans="1:8" x14ac:dyDescent="0.35">
      <c r="B485" s="19" t="s">
        <v>63</v>
      </c>
      <c r="C485" s="9"/>
      <c r="D485" s="8">
        <f>SUM(E485)</f>
        <v>13000</v>
      </c>
      <c r="E485" s="9">
        <v>13000</v>
      </c>
      <c r="G485" s="8">
        <f>SUM(H485)</f>
        <v>13000</v>
      </c>
      <c r="H485" s="52">
        <v>13000</v>
      </c>
    </row>
    <row r="486" spans="1:8" x14ac:dyDescent="0.35">
      <c r="B486" s="18" t="s">
        <v>64</v>
      </c>
      <c r="C486" s="9"/>
      <c r="D486" s="8">
        <f>SUM(E486)</f>
        <v>82870</v>
      </c>
      <c r="E486" s="9">
        <v>82870</v>
      </c>
      <c r="G486" s="8">
        <f>SUM(H486)</f>
        <v>82870</v>
      </c>
      <c r="H486" s="52">
        <v>82870</v>
      </c>
    </row>
    <row r="487" spans="1:8" x14ac:dyDescent="0.35">
      <c r="B487" s="18" t="s">
        <v>106</v>
      </c>
      <c r="C487" s="9"/>
      <c r="D487" s="8">
        <f>SUM(E487)</f>
        <v>8669</v>
      </c>
      <c r="E487" s="69">
        <v>8669</v>
      </c>
      <c r="F487" s="54"/>
      <c r="G487" s="48">
        <f>SUM(H487)</f>
        <v>4175</v>
      </c>
      <c r="H487" s="54">
        <v>4175</v>
      </c>
    </row>
    <row r="488" spans="1:8" x14ac:dyDescent="0.35">
      <c r="C488" s="9"/>
      <c r="E488" s="7"/>
      <c r="H488" s="7"/>
    </row>
    <row r="489" spans="1:8" s="11" customFormat="1" x14ac:dyDescent="0.35">
      <c r="A489" s="26"/>
      <c r="B489" s="33" t="s">
        <v>0</v>
      </c>
      <c r="C489" s="9"/>
      <c r="D489" s="13">
        <f>SUM(D484:D487)</f>
        <v>104539</v>
      </c>
      <c r="E489" s="55"/>
      <c r="F489" s="55"/>
      <c r="G489" s="13">
        <f>SUM(G484:G487)</f>
        <v>103596</v>
      </c>
    </row>
    <row r="490" spans="1:8" s="11" customFormat="1" x14ac:dyDescent="0.35">
      <c r="A490" s="26"/>
      <c r="B490" s="12"/>
      <c r="C490" s="10"/>
      <c r="D490" s="13"/>
      <c r="G490" s="13"/>
    </row>
    <row r="491" spans="1:8" s="6" customFormat="1" x14ac:dyDescent="0.35">
      <c r="A491" s="26"/>
      <c r="B491" s="17" t="s">
        <v>65</v>
      </c>
      <c r="C491" s="13"/>
      <c r="D491" s="4">
        <f>SUM(D408+D475+D481+D489)</f>
        <v>537413</v>
      </c>
      <c r="G491" s="4">
        <f>SUM(G408+G475+G481+G489)</f>
        <v>551782.5</v>
      </c>
    </row>
    <row r="492" spans="1:8" s="6" customFormat="1" x14ac:dyDescent="0.35">
      <c r="A492" s="26"/>
      <c r="B492" s="15"/>
      <c r="C492" s="30"/>
      <c r="D492" s="4"/>
      <c r="G492" s="4"/>
    </row>
    <row r="493" spans="1:8" s="6" customFormat="1" x14ac:dyDescent="0.35">
      <c r="A493" s="26"/>
      <c r="B493" s="70" t="s">
        <v>66</v>
      </c>
      <c r="C493" s="30"/>
      <c r="D493" s="71">
        <v>173417</v>
      </c>
      <c r="F493" s="1"/>
      <c r="G493" s="13">
        <v>173417</v>
      </c>
      <c r="H493" s="72"/>
    </row>
    <row r="494" spans="1:8" x14ac:dyDescent="0.35">
      <c r="B494" s="20"/>
      <c r="C494" s="21" t="s">
        <v>409</v>
      </c>
      <c r="D494" s="22"/>
      <c r="E494" s="7"/>
      <c r="G494" s="22"/>
      <c r="H494" s="7"/>
    </row>
    <row r="495" spans="1:8" x14ac:dyDescent="0.35">
      <c r="B495" s="20"/>
      <c r="C495" s="21"/>
      <c r="D495" s="22"/>
      <c r="E495" s="7"/>
      <c r="G495" s="22"/>
      <c r="H495" s="7"/>
    </row>
    <row r="496" spans="1:8" x14ac:dyDescent="0.35">
      <c r="B496" s="20"/>
      <c r="C496" s="21"/>
      <c r="D496" s="22"/>
      <c r="E496" s="7"/>
      <c r="G496" s="22"/>
      <c r="H496" s="7"/>
    </row>
    <row r="497" spans="1:8" x14ac:dyDescent="0.35">
      <c r="B497" s="23" t="s">
        <v>67</v>
      </c>
      <c r="C497" s="21"/>
      <c r="D497" s="8">
        <f>SUM(D491+D493)</f>
        <v>710830</v>
      </c>
      <c r="E497" s="16"/>
      <c r="F497" s="8">
        <f t="shared" ref="F497" si="3">SUM(F491+F493)</f>
        <v>0</v>
      </c>
      <c r="G497" s="8">
        <f>SUM(G491+G493)</f>
        <v>725199.5</v>
      </c>
      <c r="H497" s="41"/>
    </row>
    <row r="498" spans="1:8" x14ac:dyDescent="0.35">
      <c r="B498" s="15"/>
      <c r="C498" s="9"/>
      <c r="E498" s="7"/>
      <c r="H498" s="7"/>
    </row>
    <row r="499" spans="1:8" x14ac:dyDescent="0.35">
      <c r="B499" s="24" t="s">
        <v>68</v>
      </c>
      <c r="C499" s="8"/>
      <c r="D499" s="42"/>
      <c r="E499" s="7"/>
      <c r="H499" s="7"/>
    </row>
    <row r="500" spans="1:8" s="6" customFormat="1" x14ac:dyDescent="0.35">
      <c r="A500" s="26"/>
      <c r="B500" s="82" t="s">
        <v>69</v>
      </c>
      <c r="C500" s="83" t="s">
        <v>416</v>
      </c>
      <c r="D500" s="30"/>
      <c r="E500" s="29"/>
      <c r="F500" s="84"/>
      <c r="G500" s="30">
        <f>SUM(7400*98)</f>
        <v>725200</v>
      </c>
    </row>
    <row r="501" spans="1:8" s="43" customFormat="1" x14ac:dyDescent="0.35">
      <c r="A501" s="45"/>
      <c r="D501" s="44"/>
      <c r="E501" s="46"/>
      <c r="F501" s="27"/>
      <c r="G501" s="44"/>
      <c r="H501" s="46"/>
    </row>
  </sheetData>
  <printOptions horizontalCentered="1"/>
  <pageMargins left="0.01" right="0.01" top="0.5" bottom="0.5" header="0.3" footer="0.3"/>
  <pageSetup orientation="landscape" r:id="rId1"/>
  <rowBreaks count="16" manualBreakCount="16">
    <brk id="26" max="7" man="1"/>
    <brk id="56" max="7" man="1"/>
    <brk id="86" max="7" man="1"/>
    <brk id="116" max="7" man="1"/>
    <brk id="147" max="7" man="1"/>
    <brk id="181" max="7" man="1"/>
    <brk id="210" max="7" man="1"/>
    <brk id="243" max="7" man="1"/>
    <brk id="275" max="7" man="1"/>
    <brk id="304" max="7" man="1"/>
    <brk id="337" max="7" man="1"/>
    <brk id="365" max="7" man="1"/>
    <brk id="391" max="7" man="1"/>
    <brk id="425" max="7" man="1"/>
    <brk id="458" max="7" man="1"/>
    <brk id="476" max="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56"/>
  <sheetViews>
    <sheetView tabSelected="1" topLeftCell="A2" workbookViewId="0">
      <selection activeCell="E32" sqref="E32"/>
    </sheetView>
  </sheetViews>
  <sheetFormatPr defaultColWidth="9.1796875" defaultRowHeight="15.5" x14ac:dyDescent="0.35"/>
  <cols>
    <col min="1" max="1" width="9.6328125" style="78" bestFit="1" customWidth="1"/>
    <col min="2" max="2" width="41.453125" style="79" bestFit="1" customWidth="1"/>
    <col min="3" max="3" width="58" style="79" bestFit="1" customWidth="1"/>
    <col min="4" max="4" width="10.453125" style="80" bestFit="1" customWidth="1"/>
    <col min="5" max="5" width="12" style="79" bestFit="1" customWidth="1"/>
    <col min="6" max="16384" width="9.1796875" style="79"/>
  </cols>
  <sheetData>
    <row r="1" spans="1:5" s="68" customFormat="1" x14ac:dyDescent="0.35">
      <c r="A1" s="86" t="s">
        <v>336</v>
      </c>
      <c r="B1" s="86"/>
      <c r="C1" s="86"/>
      <c r="D1" s="86"/>
    </row>
    <row r="2" spans="1:5" s="68" customFormat="1" x14ac:dyDescent="0.35">
      <c r="A2" s="73" t="s">
        <v>337</v>
      </c>
      <c r="B2" s="68" t="s">
        <v>338</v>
      </c>
      <c r="C2" s="68" t="s">
        <v>339</v>
      </c>
      <c r="D2" s="74" t="s">
        <v>412</v>
      </c>
      <c r="E2" s="68" t="s">
        <v>413</v>
      </c>
    </row>
    <row r="4" spans="1:5" s="76" customFormat="1" x14ac:dyDescent="0.35">
      <c r="A4" s="75" t="s">
        <v>340</v>
      </c>
      <c r="B4" s="76" t="s">
        <v>79</v>
      </c>
      <c r="C4" s="76" t="s">
        <v>341</v>
      </c>
      <c r="D4" s="77">
        <v>25</v>
      </c>
      <c r="E4" s="76">
        <v>0</v>
      </c>
    </row>
    <row r="5" spans="1:5" s="76" customFormat="1" x14ac:dyDescent="0.35">
      <c r="A5" s="75">
        <v>33</v>
      </c>
      <c r="B5" s="76" t="s">
        <v>131</v>
      </c>
      <c r="C5" s="76" t="s">
        <v>342</v>
      </c>
      <c r="D5" s="77">
        <v>400</v>
      </c>
      <c r="E5" s="76">
        <v>200</v>
      </c>
    </row>
    <row r="6" spans="1:5" s="76" customFormat="1" x14ac:dyDescent="0.35">
      <c r="A6" s="75" t="s">
        <v>343</v>
      </c>
      <c r="B6" s="76" t="s">
        <v>344</v>
      </c>
      <c r="C6" s="76" t="s">
        <v>345</v>
      </c>
      <c r="D6" s="77">
        <v>79.989999999999995</v>
      </c>
      <c r="E6" s="76">
        <v>80</v>
      </c>
    </row>
    <row r="7" spans="1:5" s="76" customFormat="1" x14ac:dyDescent="0.35">
      <c r="A7" s="75" t="s">
        <v>346</v>
      </c>
      <c r="B7" s="76" t="s">
        <v>138</v>
      </c>
      <c r="C7" s="76" t="s">
        <v>347</v>
      </c>
      <c r="D7" s="77">
        <v>25</v>
      </c>
      <c r="E7" s="76">
        <v>25</v>
      </c>
    </row>
    <row r="8" spans="1:5" s="76" customFormat="1" x14ac:dyDescent="0.35">
      <c r="A8" s="75" t="s">
        <v>348</v>
      </c>
      <c r="B8" s="76" t="s">
        <v>349</v>
      </c>
      <c r="C8" s="76" t="s">
        <v>350</v>
      </c>
      <c r="D8" s="77">
        <v>1500</v>
      </c>
      <c r="E8" s="76">
        <v>750</v>
      </c>
    </row>
    <row r="9" spans="1:5" s="76" customFormat="1" x14ac:dyDescent="0.35">
      <c r="A9" s="75" t="s">
        <v>351</v>
      </c>
      <c r="B9" s="76" t="s">
        <v>210</v>
      </c>
      <c r="C9" s="76" t="s">
        <v>352</v>
      </c>
      <c r="D9" s="77">
        <v>30</v>
      </c>
      <c r="E9" s="76">
        <v>30</v>
      </c>
    </row>
    <row r="10" spans="1:5" s="76" customFormat="1" x14ac:dyDescent="0.35">
      <c r="A10" s="75" t="s">
        <v>353</v>
      </c>
      <c r="B10" s="76" t="s">
        <v>4</v>
      </c>
      <c r="C10" s="76" t="s">
        <v>354</v>
      </c>
      <c r="D10" s="77">
        <v>165</v>
      </c>
      <c r="E10" s="76">
        <v>50</v>
      </c>
    </row>
    <row r="11" spans="1:5" s="76" customFormat="1" x14ac:dyDescent="0.35">
      <c r="A11" s="75" t="s">
        <v>355</v>
      </c>
      <c r="B11" s="76" t="s">
        <v>4</v>
      </c>
      <c r="C11" s="76" t="s">
        <v>356</v>
      </c>
      <c r="D11" s="77">
        <v>65</v>
      </c>
      <c r="E11" s="76">
        <v>65</v>
      </c>
    </row>
    <row r="12" spans="1:5" s="76" customFormat="1" ht="18" customHeight="1" x14ac:dyDescent="0.35">
      <c r="A12" s="75" t="s">
        <v>357</v>
      </c>
      <c r="B12" s="76" t="s">
        <v>98</v>
      </c>
      <c r="C12" s="76" t="s">
        <v>358</v>
      </c>
      <c r="D12" s="77">
        <v>50</v>
      </c>
      <c r="E12" s="76">
        <v>50</v>
      </c>
    </row>
    <row r="13" spans="1:5" s="76" customFormat="1" x14ac:dyDescent="0.35">
      <c r="A13" s="75" t="s">
        <v>359</v>
      </c>
      <c r="B13" s="76" t="s">
        <v>360</v>
      </c>
      <c r="C13" s="76" t="s">
        <v>361</v>
      </c>
      <c r="D13" s="77">
        <v>200</v>
      </c>
      <c r="E13" s="76">
        <v>200</v>
      </c>
    </row>
    <row r="14" spans="1:5" s="76" customFormat="1" x14ac:dyDescent="0.35">
      <c r="A14" s="75" t="s">
        <v>362</v>
      </c>
      <c r="B14" s="76" t="s">
        <v>360</v>
      </c>
      <c r="C14" s="76" t="s">
        <v>363</v>
      </c>
      <c r="D14" s="77">
        <v>13</v>
      </c>
      <c r="E14" s="76">
        <v>13</v>
      </c>
    </row>
    <row r="15" spans="1:5" s="76" customFormat="1" x14ac:dyDescent="0.35">
      <c r="A15" s="75" t="s">
        <v>364</v>
      </c>
      <c r="B15" s="76" t="s">
        <v>365</v>
      </c>
      <c r="C15" s="76" t="s">
        <v>352</v>
      </c>
      <c r="D15" s="77">
        <v>30</v>
      </c>
      <c r="E15" s="76">
        <v>30</v>
      </c>
    </row>
    <row r="16" spans="1:5" s="76" customFormat="1" x14ac:dyDescent="0.35">
      <c r="A16" s="75" t="s">
        <v>366</v>
      </c>
      <c r="B16" s="76" t="s">
        <v>367</v>
      </c>
      <c r="C16" s="76" t="s">
        <v>368</v>
      </c>
      <c r="D16" s="77">
        <v>300</v>
      </c>
      <c r="E16" s="76">
        <v>0</v>
      </c>
    </row>
    <row r="17" spans="1:5" s="76" customFormat="1" x14ac:dyDescent="0.35">
      <c r="A17" s="75" t="s">
        <v>369</v>
      </c>
      <c r="B17" s="76" t="s">
        <v>367</v>
      </c>
      <c r="C17" s="76" t="s">
        <v>370</v>
      </c>
      <c r="D17" s="77">
        <v>200</v>
      </c>
      <c r="E17" s="76">
        <v>0</v>
      </c>
    </row>
    <row r="18" spans="1:5" s="76" customFormat="1" x14ac:dyDescent="0.35">
      <c r="A18" s="75" t="s">
        <v>371</v>
      </c>
      <c r="B18" s="76" t="s">
        <v>372</v>
      </c>
      <c r="C18" s="76" t="s">
        <v>373</v>
      </c>
      <c r="D18" s="77">
        <v>500</v>
      </c>
      <c r="E18" s="76">
        <v>500</v>
      </c>
    </row>
    <row r="19" spans="1:5" s="76" customFormat="1" x14ac:dyDescent="0.35">
      <c r="A19" s="75" t="s">
        <v>374</v>
      </c>
      <c r="B19" s="76" t="s">
        <v>372</v>
      </c>
      <c r="C19" s="76" t="s">
        <v>375</v>
      </c>
      <c r="D19" s="77">
        <v>200</v>
      </c>
      <c r="E19" s="76">
        <v>0</v>
      </c>
    </row>
    <row r="20" spans="1:5" s="76" customFormat="1" x14ac:dyDescent="0.35">
      <c r="A20" s="75" t="s">
        <v>376</v>
      </c>
      <c r="B20" s="76" t="s">
        <v>7</v>
      </c>
      <c r="C20" s="76" t="s">
        <v>410</v>
      </c>
      <c r="D20" s="77">
        <v>120</v>
      </c>
      <c r="E20" s="76">
        <v>120</v>
      </c>
    </row>
    <row r="21" spans="1:5" s="76" customFormat="1" x14ac:dyDescent="0.35">
      <c r="A21" s="75" t="s">
        <v>377</v>
      </c>
      <c r="B21" s="76" t="s">
        <v>143</v>
      </c>
      <c r="C21" s="76" t="s">
        <v>378</v>
      </c>
      <c r="D21" s="77">
        <v>200</v>
      </c>
      <c r="E21" s="76">
        <v>50</v>
      </c>
    </row>
    <row r="22" spans="1:5" s="76" customFormat="1" x14ac:dyDescent="0.35">
      <c r="A22" s="75" t="s">
        <v>379</v>
      </c>
      <c r="B22" s="76" t="s">
        <v>380</v>
      </c>
      <c r="C22" s="76" t="s">
        <v>381</v>
      </c>
      <c r="D22" s="77">
        <v>75</v>
      </c>
      <c r="E22" s="76">
        <v>75</v>
      </c>
    </row>
    <row r="23" spans="1:5" s="76" customFormat="1" x14ac:dyDescent="0.35">
      <c r="A23" s="75" t="s">
        <v>382</v>
      </c>
      <c r="B23" s="76" t="s">
        <v>380</v>
      </c>
      <c r="C23" s="76" t="s">
        <v>383</v>
      </c>
      <c r="D23" s="77">
        <v>32</v>
      </c>
      <c r="E23" s="76">
        <v>32</v>
      </c>
    </row>
    <row r="24" spans="1:5" s="76" customFormat="1" x14ac:dyDescent="0.35">
      <c r="A24" s="75" t="s">
        <v>384</v>
      </c>
      <c r="B24" s="76" t="s">
        <v>380</v>
      </c>
      <c r="C24" s="76" t="s">
        <v>385</v>
      </c>
      <c r="D24" s="77">
        <v>35</v>
      </c>
      <c r="E24" s="76">
        <v>35</v>
      </c>
    </row>
    <row r="25" spans="1:5" s="76" customFormat="1" x14ac:dyDescent="0.35">
      <c r="A25" s="75" t="s">
        <v>386</v>
      </c>
      <c r="B25" s="76" t="s">
        <v>8</v>
      </c>
      <c r="C25" s="76" t="s">
        <v>387</v>
      </c>
      <c r="D25" s="77">
        <v>20</v>
      </c>
      <c r="E25" s="76">
        <v>0</v>
      </c>
    </row>
    <row r="26" spans="1:5" s="76" customFormat="1" x14ac:dyDescent="0.35">
      <c r="A26" s="75" t="s">
        <v>388</v>
      </c>
      <c r="B26" s="76" t="s">
        <v>82</v>
      </c>
      <c r="C26" s="76" t="s">
        <v>389</v>
      </c>
      <c r="D26" s="77">
        <v>2000</v>
      </c>
      <c r="E26" s="76">
        <v>0</v>
      </c>
    </row>
    <row r="27" spans="1:5" s="76" customFormat="1" x14ac:dyDescent="0.35">
      <c r="A27" s="75" t="s">
        <v>390</v>
      </c>
      <c r="B27" s="76" t="s">
        <v>147</v>
      </c>
      <c r="C27" s="76" t="s">
        <v>391</v>
      </c>
      <c r="D27" s="77">
        <v>40</v>
      </c>
      <c r="E27" s="76">
        <v>40</v>
      </c>
    </row>
    <row r="28" spans="1:5" s="76" customFormat="1" x14ac:dyDescent="0.35">
      <c r="A28" s="75" t="s">
        <v>392</v>
      </c>
      <c r="B28" s="76" t="s">
        <v>119</v>
      </c>
      <c r="C28" s="76" t="s">
        <v>393</v>
      </c>
      <c r="D28" s="77">
        <v>50</v>
      </c>
      <c r="E28" s="76">
        <v>50</v>
      </c>
    </row>
    <row r="29" spans="1:5" s="76" customFormat="1" x14ac:dyDescent="0.35">
      <c r="A29" s="75" t="s">
        <v>394</v>
      </c>
      <c r="B29" s="76" t="s">
        <v>17</v>
      </c>
      <c r="C29" s="76" t="s">
        <v>395</v>
      </c>
      <c r="D29" s="77">
        <v>100</v>
      </c>
      <c r="E29" s="76">
        <v>100</v>
      </c>
    </row>
    <row r="30" spans="1:5" s="76" customFormat="1" x14ac:dyDescent="0.35">
      <c r="A30" s="75" t="s">
        <v>396</v>
      </c>
      <c r="B30" s="76" t="s">
        <v>17</v>
      </c>
      <c r="C30" s="76" t="s">
        <v>397</v>
      </c>
      <c r="D30" s="77">
        <v>100</v>
      </c>
      <c r="E30" s="76">
        <v>100</v>
      </c>
    </row>
    <row r="31" spans="1:5" s="76" customFormat="1" x14ac:dyDescent="0.35">
      <c r="A31" s="75" t="s">
        <v>398</v>
      </c>
      <c r="B31" s="76" t="s">
        <v>399</v>
      </c>
      <c r="C31" s="76" t="s">
        <v>347</v>
      </c>
      <c r="D31" s="77">
        <v>50</v>
      </c>
      <c r="E31" s="76">
        <v>50</v>
      </c>
    </row>
    <row r="32" spans="1:5" s="76" customFormat="1" x14ac:dyDescent="0.35">
      <c r="A32" s="75" t="s">
        <v>400</v>
      </c>
      <c r="B32" s="76" t="s">
        <v>401</v>
      </c>
      <c r="C32" s="76" t="s">
        <v>402</v>
      </c>
      <c r="D32" s="77">
        <v>500</v>
      </c>
      <c r="E32" s="76">
        <v>0</v>
      </c>
    </row>
    <row r="33" spans="1:5" s="76" customFormat="1" x14ac:dyDescent="0.35">
      <c r="A33" s="75" t="s">
        <v>403</v>
      </c>
      <c r="B33" s="76" t="s">
        <v>326</v>
      </c>
      <c r="C33" s="76" t="s">
        <v>404</v>
      </c>
      <c r="D33" s="77">
        <v>1500</v>
      </c>
      <c r="E33" s="76">
        <v>1500</v>
      </c>
    </row>
    <row r="34" spans="1:5" s="76" customFormat="1" x14ac:dyDescent="0.35">
      <c r="A34" s="75" t="s">
        <v>405</v>
      </c>
      <c r="B34" s="76" t="s">
        <v>406</v>
      </c>
      <c r="C34" s="76" t="s">
        <v>347</v>
      </c>
      <c r="D34" s="77">
        <v>30</v>
      </c>
      <c r="E34" s="76">
        <v>30</v>
      </c>
    </row>
    <row r="35" spans="1:5" s="76" customFormat="1" x14ac:dyDescent="0.35">
      <c r="A35" s="75" t="s">
        <v>407</v>
      </c>
      <c r="B35" s="76" t="s">
        <v>26</v>
      </c>
      <c r="C35" s="76" t="s">
        <v>408</v>
      </c>
      <c r="D35" s="77">
        <v>70</v>
      </c>
      <c r="E35" s="76">
        <v>0</v>
      </c>
    </row>
    <row r="37" spans="1:5" x14ac:dyDescent="0.35">
      <c r="C37" s="79" t="s">
        <v>0</v>
      </c>
      <c r="D37" s="80">
        <f>SUM(D4:D35)</f>
        <v>8704.99</v>
      </c>
      <c r="E37" s="80">
        <f>SUM(E4:E35)</f>
        <v>4175</v>
      </c>
    </row>
    <row r="56" spans="1:4" x14ac:dyDescent="0.35">
      <c r="A56" s="79"/>
      <c r="D56" s="79"/>
    </row>
  </sheetData>
  <sortState ref="A4:D67">
    <sortCondition ref="A4:A67"/>
  </sortState>
  <mergeCells count="1">
    <mergeCell ref="A1:D1"/>
  </mergeCells>
  <pageMargins left="0" right="0" top="0.25" bottom="0.2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4" sqref="D4"/>
    </sheetView>
  </sheetViews>
  <sheetFormatPr defaultColWidth="8.81640625" defaultRowHeight="14.5" x14ac:dyDescent="0.35"/>
  <cols>
    <col min="2" max="2" width="10.81640625" style="63" bestFit="1" customWidth="1"/>
    <col min="3" max="5" width="14.36328125" bestFit="1" customWidth="1"/>
  </cols>
  <sheetData>
    <row r="1" spans="1:5" ht="18.5" x14ac:dyDescent="0.45">
      <c r="A1" s="58" t="s">
        <v>163</v>
      </c>
      <c r="B1" s="61"/>
      <c r="C1" s="59"/>
      <c r="D1" s="64" t="s">
        <v>172</v>
      </c>
      <c r="E1" s="58"/>
    </row>
    <row r="2" spans="1:5" ht="18.5" x14ac:dyDescent="0.45">
      <c r="A2" s="58"/>
      <c r="B2" s="62" t="s">
        <v>164</v>
      </c>
      <c r="C2" s="67" t="s">
        <v>165</v>
      </c>
      <c r="D2" s="60" t="s">
        <v>166</v>
      </c>
      <c r="E2" s="58"/>
    </row>
    <row r="3" spans="1:5" ht="18.5" x14ac:dyDescent="0.45">
      <c r="A3" s="58" t="s">
        <v>167</v>
      </c>
      <c r="B3" s="61">
        <v>657</v>
      </c>
      <c r="C3" s="59">
        <f>SUM(B3*98)</f>
        <v>64386</v>
      </c>
      <c r="D3" s="59">
        <f>SUM(C3/2)</f>
        <v>32193</v>
      </c>
      <c r="E3" s="58"/>
    </row>
    <row r="4" spans="1:5" ht="18.5" x14ac:dyDescent="0.45">
      <c r="A4" s="58" t="s">
        <v>168</v>
      </c>
      <c r="B4" s="61">
        <v>218</v>
      </c>
      <c r="C4" s="59">
        <f t="shared" ref="C4:C6" si="0">SUM(B4*98)</f>
        <v>21364</v>
      </c>
      <c r="D4" s="59">
        <f t="shared" ref="D4:D6" si="1">SUM(C4/2)</f>
        <v>10682</v>
      </c>
      <c r="E4" s="58"/>
    </row>
    <row r="5" spans="1:5" ht="18.5" x14ac:dyDescent="0.45">
      <c r="A5" s="58" t="s">
        <v>169</v>
      </c>
      <c r="B5" s="61">
        <v>192</v>
      </c>
      <c r="C5" s="59">
        <f t="shared" si="0"/>
        <v>18816</v>
      </c>
      <c r="D5" s="81">
        <f t="shared" si="1"/>
        <v>9408</v>
      </c>
      <c r="E5" s="58"/>
    </row>
    <row r="6" spans="1:5" ht="18.5" x14ac:dyDescent="0.45">
      <c r="A6" s="58" t="s">
        <v>170</v>
      </c>
      <c r="B6" s="61">
        <v>108</v>
      </c>
      <c r="C6" s="59">
        <f t="shared" si="0"/>
        <v>10584</v>
      </c>
      <c r="D6" s="81">
        <f t="shared" si="1"/>
        <v>5292</v>
      </c>
      <c r="E6" s="81">
        <f>SUM(D5:D6)</f>
        <v>14700</v>
      </c>
    </row>
    <row r="7" spans="1:5" ht="18.5" x14ac:dyDescent="0.45">
      <c r="A7" s="58"/>
      <c r="B7" s="61"/>
      <c r="C7" s="59"/>
      <c r="D7" s="59"/>
      <c r="E7" s="58"/>
    </row>
    <row r="8" spans="1:5" ht="18.5" x14ac:dyDescent="0.45">
      <c r="A8" s="58"/>
      <c r="B8" s="61"/>
      <c r="C8" s="59"/>
      <c r="D8" s="59"/>
      <c r="E8" s="58"/>
    </row>
    <row r="9" spans="1:5" ht="18.5" x14ac:dyDescent="0.45">
      <c r="A9" s="58" t="s">
        <v>175</v>
      </c>
      <c r="B9" s="61"/>
      <c r="C9" s="59"/>
      <c r="D9" s="59"/>
      <c r="E9" s="58"/>
    </row>
    <row r="10" spans="1:5" ht="18.5" x14ac:dyDescent="0.45">
      <c r="A10" s="58" t="s">
        <v>171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Line Item Budget</vt:lpstr>
      <vt:lpstr>One-Time Requests</vt:lpstr>
      <vt:lpstr>Grad Fees</vt:lpstr>
      <vt:lpstr>'Line Item Budget'!Print_Area</vt:lpstr>
      <vt:lpstr>'One-Time Requests'!Print_Area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Hamlin, Anita Y</dc:creator>
  <cp:lastModifiedBy>Jakob Stalnaker</cp:lastModifiedBy>
  <cp:lastPrinted>2016-03-18T19:50:49Z</cp:lastPrinted>
  <dcterms:created xsi:type="dcterms:W3CDTF">2011-01-02T23:05:02Z</dcterms:created>
  <dcterms:modified xsi:type="dcterms:W3CDTF">2016-03-18T19:52:04Z</dcterms:modified>
</cp:coreProperties>
</file>